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T:\RPO\2022\Ricerca e Terza Missione\13. Progetti e finanziamenti\PROGETTI ITALIA\Bandi e proposte\PRIN 2022 PNRR\"/>
    </mc:Choice>
  </mc:AlternateContent>
  <xr:revisionPtr revIDLastSave="0" documentId="13_ncr:1_{528C74E9-3F2A-4ED4-8D59-EE3F12D1D2DB}" xr6:coauthVersionLast="36" xr6:coauthVersionMax="36" xr10:uidLastSave="{00000000-0000-0000-0000-000000000000}"/>
  <bookViews>
    <workbookView xWindow="0" yWindow="0" windowWidth="26055" windowHeight="11295" tabRatio="786" activeTab="1" xr2:uid="{00000000-000D-0000-FFFF-FFFF00000000}"/>
  </bookViews>
  <sheets>
    <sheet name="BUDGET_IMT" sheetId="4" r:id="rId1"/>
    <sheet name="Calcolo Voce A1_IMT" sheetId="10" r:id="rId2"/>
    <sheet name="Calcolo Voce A2_IMT" sheetId="13" r:id="rId3"/>
    <sheet name="Altre Voci di Spesa_IMT" sheetId="15" r:id="rId4"/>
    <sheet name="BUDGET_Un.Loc.2)" sheetId="16" r:id="rId5"/>
    <sheet name="BUDGET TOTALE PROGETTO" sheetId="20" r:id="rId6"/>
    <sheet name="BUDGET_Un.Loc.3" sheetId="25" r:id="rId7"/>
    <sheet name="BUDGET_Un.Loc.4" sheetId="26" r:id="rId8"/>
    <sheet name="BUDGET_Un.Loc.5" sheetId="27" r:id="rId9"/>
  </sheets>
  <definedNames>
    <definedName name="_xlnm.Print_Area" localSheetId="0">BUDGET_IMT!$A$1:$C$13</definedName>
    <definedName name="_xlnm.Print_Area" localSheetId="4">'BUDGET_Un.Loc.2)'!$A$1:$D$11</definedName>
    <definedName name="_xlnm.Print_Area" localSheetId="6">BUDGET_Un.Loc.3!$A$1:$D$11</definedName>
    <definedName name="_xlnm.Print_Area" localSheetId="7">BUDGET_Un.Loc.4!$A$1:$D$11</definedName>
    <definedName name="_xlnm.Print_Area" localSheetId="8">BUDGET_Un.Loc.5!$A$1:$D$11</definedName>
  </definedNames>
  <calcPr calcId="191029"/>
</workbook>
</file>

<file path=xl/calcChain.xml><?xml version="1.0" encoding="utf-8"?>
<calcChain xmlns="http://schemas.openxmlformats.org/spreadsheetml/2006/main">
  <c r="D7" i="10" l="1"/>
  <c r="D8" i="10"/>
  <c r="D9" i="10"/>
  <c r="D10" i="10"/>
  <c r="D11" i="10"/>
  <c r="D12" i="10"/>
  <c r="D13" i="10"/>
  <c r="D14" i="10"/>
  <c r="D15" i="10"/>
  <c r="D6" i="10"/>
  <c r="I6" i="20" l="1"/>
  <c r="I7" i="20"/>
  <c r="I8" i="20"/>
  <c r="I9" i="20"/>
  <c r="H9" i="20"/>
  <c r="G9" i="20"/>
  <c r="F6" i="20"/>
  <c r="F7" i="20"/>
  <c r="F8" i="20"/>
  <c r="F9" i="20"/>
  <c r="E9" i="20"/>
  <c r="D9" i="20"/>
  <c r="C9" i="20"/>
  <c r="B9" i="20"/>
  <c r="B11" i="27"/>
  <c r="B8" i="27"/>
  <c r="H8" i="20"/>
  <c r="G8" i="20"/>
  <c r="E8" i="20"/>
  <c r="D8" i="20"/>
  <c r="C8" i="20"/>
  <c r="B8" i="20"/>
  <c r="H7" i="20"/>
  <c r="G7" i="20"/>
  <c r="E7" i="20"/>
  <c r="D7" i="20"/>
  <c r="C7" i="20"/>
  <c r="B7" i="20"/>
  <c r="H6" i="20"/>
  <c r="G6" i="20"/>
  <c r="G12" i="15"/>
  <c r="G4" i="15"/>
  <c r="G5" i="15"/>
  <c r="G6" i="15"/>
  <c r="G7" i="15"/>
  <c r="G8" i="15"/>
  <c r="G9" i="15"/>
  <c r="G10" i="15"/>
  <c r="G11" i="15"/>
  <c r="G3" i="15"/>
  <c r="E6" i="13" l="1"/>
  <c r="E7" i="13"/>
  <c r="E8" i="13"/>
  <c r="E9" i="13"/>
  <c r="E10" i="13"/>
  <c r="B8" i="26" l="1"/>
  <c r="B11" i="26" s="1"/>
  <c r="B8" i="25"/>
  <c r="B11" i="25" s="1"/>
  <c r="B12" i="4"/>
  <c r="H5" i="20" s="1"/>
  <c r="B11" i="4"/>
  <c r="G5" i="20" s="1"/>
  <c r="B9" i="4"/>
  <c r="E5" i="20" s="1"/>
  <c r="B8" i="4"/>
  <c r="E6" i="20"/>
  <c r="D6" i="20"/>
  <c r="C6" i="20"/>
  <c r="B6" i="20"/>
  <c r="D5" i="20"/>
  <c r="B8" i="16"/>
  <c r="B11" i="16" s="1"/>
  <c r="B51" i="15" l="1"/>
  <c r="B4" i="13"/>
  <c r="C4" i="13" s="1"/>
  <c r="E4" i="13" s="1"/>
  <c r="B3" i="13"/>
  <c r="C3" i="13" s="1"/>
  <c r="E3" i="13" s="1"/>
  <c r="I3" i="13"/>
  <c r="E7" i="10"/>
  <c r="G7" i="10" s="1"/>
  <c r="E9" i="10"/>
  <c r="G9" i="10" s="1"/>
  <c r="E10" i="10"/>
  <c r="G10" i="10" s="1"/>
  <c r="E11" i="10"/>
  <c r="G11" i="10" s="1"/>
  <c r="E12" i="10"/>
  <c r="G12" i="10" s="1"/>
  <c r="E13" i="10"/>
  <c r="G13" i="10" s="1"/>
  <c r="E14" i="10"/>
  <c r="G14" i="10" s="1"/>
  <c r="E15" i="10"/>
  <c r="G15" i="10" s="1"/>
  <c r="D11" i="13" l="1"/>
  <c r="J3" i="13" s="1"/>
  <c r="E6" i="10"/>
  <c r="G6" i="10" s="1"/>
  <c r="D3" i="10"/>
  <c r="E3" i="10" s="1"/>
  <c r="G3" i="10" s="1"/>
  <c r="M11" i="10"/>
  <c r="M10" i="10"/>
  <c r="E8" i="10" s="1"/>
  <c r="G8" i="10" s="1"/>
  <c r="B3" i="20" l="1"/>
  <c r="B25" i="15"/>
  <c r="B38" i="15"/>
  <c r="B12" i="15"/>
  <c r="F11" i="15"/>
  <c r="F10" i="15"/>
  <c r="F9" i="15"/>
  <c r="F8" i="15"/>
  <c r="F7" i="15"/>
  <c r="F6" i="15"/>
  <c r="F5" i="15"/>
  <c r="F4" i="15"/>
  <c r="F3" i="15"/>
  <c r="F12" i="15" s="1"/>
  <c r="H3" i="13"/>
  <c r="B5" i="13"/>
  <c r="B6" i="13"/>
  <c r="B7" i="13"/>
  <c r="B8" i="13"/>
  <c r="B9" i="13"/>
  <c r="B10" i="13"/>
  <c r="C5" i="13" l="1"/>
  <c r="E5" i="13" s="1"/>
  <c r="E11" i="13" s="1"/>
  <c r="B7" i="4" s="1"/>
  <c r="C5" i="20" s="1"/>
  <c r="C10" i="13"/>
  <c r="C8" i="13"/>
  <c r="C7" i="13"/>
  <c r="C9" i="13"/>
  <c r="C6" i="13"/>
  <c r="G16" i="10"/>
  <c r="B6" i="4" s="1"/>
  <c r="B10" i="4" l="1"/>
  <c r="B13" i="4" s="1"/>
  <c r="B5" i="20"/>
  <c r="F5" i="20" s="1"/>
  <c r="I5" i="20" l="1"/>
  <c r="I10" i="20" s="1"/>
  <c r="J10" i="20" s="1"/>
</calcChain>
</file>

<file path=xl/sharedStrings.xml><?xml version="1.0" encoding="utf-8"?>
<sst xmlns="http://schemas.openxmlformats.org/spreadsheetml/2006/main" count="221" uniqueCount="119">
  <si>
    <t>Voci di spesa </t>
  </si>
  <si>
    <t>Note</t>
  </si>
  <si>
    <t>MESI DA IMPUTARE AL PROGETTO</t>
  </si>
  <si>
    <t>Prof. Ordinario</t>
  </si>
  <si>
    <t>Prof. Associato</t>
  </si>
  <si>
    <t>RTD-B</t>
  </si>
  <si>
    <t>RTD-A</t>
  </si>
  <si>
    <t>Qualifica</t>
  </si>
  <si>
    <t>TOTALE A.2.1</t>
  </si>
  <si>
    <t>Nominativo</t>
  </si>
  <si>
    <t>IMPORTO A  BUDGET  personale IMT</t>
  </si>
  <si>
    <t>Titolo Progetto:</t>
  </si>
  <si>
    <t>Principal Investigator</t>
  </si>
  <si>
    <t>Partecipante</t>
  </si>
  <si>
    <t>IMPORTO A  BUDGET</t>
  </si>
  <si>
    <r>
      <t xml:space="preserve">QUALIFICA
</t>
    </r>
    <r>
      <rPr>
        <i/>
        <sz val="9"/>
        <rFont val="Arial"/>
        <family val="2"/>
      </rPr>
      <t>(dal menù a tendina selezionare la categoria interessata</t>
    </r>
  </si>
  <si>
    <t>TOTALI</t>
  </si>
  <si>
    <r>
      <t xml:space="preserve">IMPORTO
</t>
    </r>
    <r>
      <rPr>
        <i/>
        <sz val="10"/>
        <color indexed="8"/>
        <rFont val="Arial"/>
        <family val="2"/>
      </rPr>
      <t>ATTENZIONE i campi sottostanti si autocompilano dopo avere compilato i fogli dedicati alle singoli voci</t>
    </r>
  </si>
  <si>
    <r>
      <t xml:space="preserve">Figura da reclutare </t>
    </r>
    <r>
      <rPr>
        <i/>
        <sz val="10"/>
        <rFont val="Arial"/>
        <family val="2"/>
      </rPr>
      <t>(selezionare la figura dall'elenco a tendina)</t>
    </r>
  </si>
  <si>
    <r>
      <t xml:space="preserve">RUOLO / Qualifica  
</t>
    </r>
    <r>
      <rPr>
        <i/>
        <sz val="10"/>
        <rFont val="Arial"/>
        <family val="2"/>
      </rPr>
      <t>(dal menù a tendina selezionare la qualifica: es. Prof. Ordinario)</t>
    </r>
  </si>
  <si>
    <t>DESCRIZIONE ATTREZZATURE DA ACQUISTARE NUOVE</t>
  </si>
  <si>
    <t>COSTO TOTALE
F</t>
  </si>
  <si>
    <t>PERIODO FISSO DI AMMORTAMENTO
T</t>
  </si>
  <si>
    <t>% UTILIZZO NEL PROGETTO
P</t>
  </si>
  <si>
    <t>TOTALE AMMORTAMENTO AMMISSIBILE
C</t>
  </si>
  <si>
    <t>Totale</t>
  </si>
  <si>
    <t>DESCRIZIONE SPESA</t>
  </si>
  <si>
    <t>COSTO TOTALE</t>
  </si>
  <si>
    <t>Responsabile Unità IMT</t>
  </si>
  <si>
    <t>IMPORTO</t>
  </si>
  <si>
    <t>Unità locale 2</t>
  </si>
  <si>
    <t>Responsabile Unità locale 2</t>
  </si>
  <si>
    <t>Unità di ricerca</t>
  </si>
  <si>
    <t>TITOLO PROGETTO:</t>
  </si>
  <si>
    <t>Responsabile 1
Principal Invastigator IMT</t>
  </si>
  <si>
    <t xml:space="preserve">Responsabile 2 </t>
  </si>
  <si>
    <t>inserire titolo progetto</t>
  </si>
  <si>
    <t>inserire nominativo</t>
  </si>
  <si>
    <t>inserire ente sede dell'unità locale 2</t>
  </si>
  <si>
    <t>N.B. la presente tabella si autocompila compilando gli altri fogli del file</t>
  </si>
  <si>
    <t>ATTENZIONE: La colonna "IMPORTO" si autocompila una volta compilati i fogli "Calcolo Voce A.1", "Calcolo Voce A.2", "Altre Voci di Spesa". Le celle grigie contengono formule.</t>
  </si>
  <si>
    <t>TOTALE FINANZIAMENTO</t>
  </si>
  <si>
    <t>Max tot. Finanziamento:</t>
  </si>
  <si>
    <t>controllo:</t>
  </si>
  <si>
    <t>BUDGET TOTALE PROGETTO PRIN 2022</t>
  </si>
  <si>
    <t>Responsabile 5</t>
  </si>
  <si>
    <t>Responsabile 3</t>
  </si>
  <si>
    <t>Responsabile 4</t>
  </si>
  <si>
    <t>Unità locale 3</t>
  </si>
  <si>
    <t>Responsabile Unità locale 3</t>
  </si>
  <si>
    <t>Unità locale 4</t>
  </si>
  <si>
    <t>Responsabile Unità locale 4</t>
  </si>
  <si>
    <t>Missioni</t>
  </si>
  <si>
    <t xml:space="preserve">Pubblicazioni </t>
  </si>
  <si>
    <t>MESI DI UTILIZZO NEL PROGETTO (MASSIMO 24)
M</t>
  </si>
  <si>
    <t>Contratto di Ricerca</t>
  </si>
  <si>
    <t>Principal Investigator e Responsabile Locale</t>
  </si>
  <si>
    <t>fascia di costo - livello</t>
  </si>
  <si>
    <t>Alto</t>
  </si>
  <si>
    <t>Medio</t>
  </si>
  <si>
    <t>Basso</t>
  </si>
  <si>
    <t>Costo orario corrispondente</t>
  </si>
  <si>
    <t>Dottorandi (senza borsa estero)</t>
  </si>
  <si>
    <t>Dottorandi (con borsa estero)</t>
  </si>
  <si>
    <t>COSTO ORARIO STANDARD</t>
  </si>
  <si>
    <t>RUOLO (Principal Investigator o Responsabile Locale)</t>
  </si>
  <si>
    <t>Tabelle costi Standard</t>
  </si>
  <si>
    <r>
      <t>Componenti del gruppo di ricerca</t>
    </r>
    <r>
      <rPr>
        <i/>
        <sz val="10"/>
        <rFont val="Arial"/>
        <family val="2"/>
      </rPr>
      <t xml:space="preserve">
</t>
    </r>
    <r>
      <rPr>
        <b/>
        <sz val="10"/>
        <rFont val="Arial"/>
        <family val="2"/>
      </rPr>
      <t>ATTENZIONE: sia i costi del personale a tempo INDETERMINATO sia i costi del personale a tempo DETERMINATO assunto su fondi scuola non vincolati a altri specifici progetti già oggetto di finanziamento pubblico, possono essere valorizzati e rimborsati nell'ambito del progetto. Il costo di ciascun partecipante al progetto è determinato in base alle ore lavorate utilizzando le tabelle standard di costi unitari riportate nell'allegato 3 al Bando.</t>
    </r>
  </si>
  <si>
    <r>
      <t>A2:</t>
    </r>
    <r>
      <rPr>
        <sz val="10"/>
        <color indexed="8"/>
        <rFont val="Arial"/>
        <family val="2"/>
      </rPr>
      <t xml:space="preserve"> personale appositamente da reclutare per il progetto</t>
    </r>
  </si>
  <si>
    <r>
      <t xml:space="preserve">B: </t>
    </r>
    <r>
      <rPr>
        <sz val="10"/>
        <color rgb="FF000000"/>
        <rFont val="Arial"/>
        <family val="2"/>
      </rPr>
      <t>Strumenti e le attrezzature</t>
    </r>
  </si>
  <si>
    <r>
      <t xml:space="preserve">E: </t>
    </r>
    <r>
      <rPr>
        <sz val="10"/>
        <color rgb="FF000000"/>
        <rFont val="Arial"/>
        <family val="2"/>
      </rPr>
      <t>Materiali</t>
    </r>
  </si>
  <si>
    <r>
      <t xml:space="preserve">A1: </t>
    </r>
    <r>
      <rPr>
        <sz val="10"/>
        <color indexed="8"/>
        <rFont val="Arial"/>
        <family val="2"/>
      </rPr>
      <t>Personale Scientifico dipendentee non dipendente dall'ateneo/ente/istituzione sede dell'unità di ricerca direttamente impegnato nelle attività di ricerca</t>
    </r>
  </si>
  <si>
    <t>Questa voce comprenderà il personale scientifico con contratto a tempo indeterminato o determinato assunto su fondi Scuola non vincolati su altri progetto già oggetto di finanziamento pubblico.  Utilizzare le tabelle del foglio "Calcolo Voce A1" per effettuare una stima del costo del personale interno.</t>
  </si>
  <si>
    <t>Questa voce comprende il costo del  personale che sarà reclutato appositamente per il progetto. E' possibile l'attivazione di contratti di ricercatore a tempo determinato, contratti di rierca, borse di dottorato. Utilizzare le tabelle del foglio "Calcolo Voce A2" per effettuare una stima del costo del personale da reclutare.</t>
  </si>
  <si>
    <t>Ricercatore a Tempo Determinato</t>
  </si>
  <si>
    <t>Dottorando (con Borsa Estero)</t>
  </si>
  <si>
    <t>Dottorando (senza Borsa Estero)</t>
  </si>
  <si>
    <t>Costo orario standard</t>
  </si>
  <si>
    <t>Number of expected research contracts</t>
  </si>
  <si>
    <t>Number of Expected PhD scholarships</t>
  </si>
  <si>
    <t>Overall expected time commitment</t>
  </si>
  <si>
    <t>TOTALE COSTI IMT</t>
  </si>
  <si>
    <t>Item A.1: enhancement of month/person of permanent and temporary employees</t>
  </si>
  <si>
    <t>ITEM A.1</t>
  </si>
  <si>
    <t>ITEM A.2</t>
  </si>
  <si>
    <t>ITEM B</t>
  </si>
  <si>
    <t>ITEM C</t>
  </si>
  <si>
    <t>ITEM D</t>
  </si>
  <si>
    <t>ITEM E</t>
  </si>
  <si>
    <t>ITEM F</t>
  </si>
  <si>
    <t>Item A.2: cost of contracts of non-employees, specifically to recruit</t>
  </si>
  <si>
    <t>Item B: cost of equipment and tools</t>
  </si>
  <si>
    <t>Item C: cost of consulting and other services</t>
  </si>
  <si>
    <t>Item D: overhead</t>
  </si>
  <si>
    <t>Item E: material cost</t>
  </si>
  <si>
    <t>Item F: other costs</t>
  </si>
  <si>
    <t>Per compilazione tabella punto 6 SEZIONE B.2. del modulo di domanda</t>
  </si>
  <si>
    <t>E: Materiali</t>
  </si>
  <si>
    <t>F: Altri costi</t>
  </si>
  <si>
    <t>D: Spese generali</t>
  </si>
  <si>
    <t>In questa voce rientrano i costi degli strumenti e delle attrezzature, nuovi di fabbrica, nella misura e per il periodo in cui sono utilizzati per il progetto. Se gli strumenti e le attrezzature non sono utilizzati, per tutto il loro ciclo di vita, per il progetto di ricerca, sono considerati ammissibili unicamente i costi di ammortamento corrispondenti alla durata del progetto, nel limite delle quote fiscali ordinarie di ammortamento. Nel caso in cui gli strumenti e le attrezzature, o parte di essi, per caratteristiche d'uso siano caratterizzati da una vita utile pari o inferiore alla durata del progetto, i relativi costi possono essere interamente rendicontati, previa attestazione del responsabile di unità</t>
  </si>
  <si>
    <t>La voce comprende i costi relativi a servizi di consulenza, i costi per prestazioni di terzi e i costi per l’acquisizione di risultati di ricerca, brevetti, know-how e diritti di licenza. Per consulenze si intendono le attività, rivolte alla ricerca e alla progettazione, commissionate a terzi, che devono risultare affidate attraverso lettere di incarico o contratti.</t>
  </si>
  <si>
    <r>
      <t xml:space="preserve">C: </t>
    </r>
    <r>
      <rPr>
        <sz val="10"/>
        <color rgb="FF000000"/>
        <rFont val="Arial"/>
        <family val="2"/>
      </rPr>
      <t>Servizi di consulenza e beni immateriali</t>
    </r>
  </si>
  <si>
    <t>In questa voce sono compresi: materie prime, componenti, semilavorati, materiali di consumo specifico</t>
  </si>
  <si>
    <t xml:space="preserve">In questa voce dovranno essere rendicontate le spese relative a: 
- partecipazione a seminari, congressi, convegni, workshop, mostre e fiere in Italia e all’estero (spese per eventuali iscrizioni e materiale didattico, nonché per viaggio e soggiorno)
- organizzazione, presso la sede dell’unità di ricerca, di seminari, congressi, convegni, workshop (ad esclusione delle spese di rappresentanza, come coffee break, cene sociali, vitto e alloggio di partecipanti diversi dai relatori, gadget, ecc.); 
- pubblicazione di libri e/o di articoli su riviste scientifiche e di settore attinenti all’oggetto della ricerca; 
 - spese per open access. </t>
  </si>
  <si>
    <r>
      <t>D:</t>
    </r>
    <r>
      <rPr>
        <sz val="10"/>
        <rFont val="Arial"/>
        <family val="2"/>
      </rPr>
      <t xml:space="preserve"> Spese generali</t>
    </r>
  </si>
  <si>
    <r>
      <t xml:space="preserve">F: </t>
    </r>
    <r>
      <rPr>
        <sz val="10"/>
        <color rgb="FF000000"/>
        <rFont val="Arial"/>
        <family val="2"/>
      </rPr>
      <t>Altri costi</t>
    </r>
  </si>
  <si>
    <t>TOTALE COSTI Unità Locale 2</t>
  </si>
  <si>
    <t>inserire ente sede dell'unità locale 3</t>
  </si>
  <si>
    <t>inserire ente sede dell'unità locale 4</t>
  </si>
  <si>
    <t>Mesi/persona sul progetto</t>
  </si>
  <si>
    <t>COSTO MENSILE</t>
  </si>
  <si>
    <t>COSTO MENSILE STANDARD</t>
  </si>
  <si>
    <r>
      <t xml:space="preserve">Questa voce comprende il costo del  personale che sarà reclutato appositamente per il progetto. E' possibile l'attivazione di contratti di ricercatore a tempo determinato, contratti di rierca, borse di dottorato. Utilizzare le tabelle del foglio "Calcolo Voce A2" per effettuare una stima del costo del personale da reclutare.
</t>
    </r>
    <r>
      <rPr>
        <b/>
        <sz val="10"/>
        <color rgb="FFFF0000"/>
        <rFont val="Arial"/>
        <family val="2"/>
      </rPr>
      <t xml:space="preserve">ATTENZIONE: 
</t>
    </r>
    <r>
      <rPr>
        <b/>
        <sz val="10"/>
        <color rgb="FF000000"/>
        <rFont val="Arial"/>
        <family val="2"/>
      </rPr>
      <t>RTDA:</t>
    </r>
    <r>
      <rPr>
        <sz val="10"/>
        <color indexed="8"/>
        <rFont val="Arial"/>
        <family val="2"/>
      </rPr>
      <t xml:space="preserve"> costo standard orario 31,00/ora - Anno: € 46.500,00 (attenzione: il costo standard è inferiore al costo reale)
</t>
    </r>
    <r>
      <rPr>
        <b/>
        <sz val="10"/>
        <color rgb="FF000000"/>
        <rFont val="Arial"/>
        <family val="2"/>
      </rPr>
      <t xml:space="preserve">Contratti di ricerca: </t>
    </r>
    <r>
      <rPr>
        <sz val="10"/>
        <color indexed="8"/>
        <rFont val="Arial"/>
        <family val="2"/>
      </rPr>
      <t>al momento la Scuola non ha emesso un nuovo regolamento e non esiste il CCNL. Non è possibile attivare contratti annuali.</t>
    </r>
  </si>
  <si>
    <t>CALCOLO BUDGET PRIN 2022 PNRR</t>
  </si>
  <si>
    <t>Residuo da coprire con altri fondi</t>
  </si>
  <si>
    <t>Le spese generali sono calcolate forfettariamente nella misura
del 15% dei costi diretti ammissibili per il personale</t>
  </si>
  <si>
    <t>Le spese generali sono calcolate forfettariamente nella misura del 15% dei costi diretti ammissibili per il personale</t>
  </si>
  <si>
    <t>COSTI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</si>
</sst>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 _€_-;\-* #,##0.00\ _€_-;_-* &quot;-&quot;??\ _€_-;_-@_-"/>
    <numFmt numFmtId="164" formatCode="_-&quot;€&quot;\ * #,##0.00_-;\-&quot;€&quot;\ * #,##0.00_-;_-&quot;€&quot;\ * &quot;-&quot;??_-;_-@_-"/>
    <numFmt numFmtId="165" formatCode="_-* #,##0.00_-;\-* #,##0.00_-;_-* &quot;-&quot;??_-;_-@_-"/>
    <numFmt numFmtId="166" formatCode="_-* #,##0_-;\-* #,##0_-;_-* &quot;-&quot;??_-;_-@_-"/>
    <numFmt numFmtId="167" formatCode="_(* #,##0_);_(* \(#,##0\);_(* &quot;-&quot;_);_(@_)"/>
    <numFmt numFmtId="168" formatCode="_(&quot;$&quot;* #,##0_);_(&quot;$&quot;* \(#,##0\);_(&quot;$&quot;* &quot;-&quot;_);_(@_)"/>
  </numFmts>
  <fonts count="37" x14ac:knownFonts="1">
    <font>
      <sz val="10"/>
      <name val="Arial"/>
    </font>
    <font>
      <sz val="10"/>
      <name val="Arial"/>
      <family val="2"/>
    </font>
    <font>
      <b/>
      <sz val="10.5"/>
      <color indexed="8"/>
      <name val="Arial"/>
      <family val="2"/>
    </font>
    <font>
      <sz val="8"/>
      <name val="Arial"/>
      <family val="2"/>
    </font>
    <font>
      <b/>
      <sz val="10"/>
      <color indexed="8"/>
      <name val="Arial"/>
      <family val="2"/>
    </font>
    <font>
      <b/>
      <sz val="10"/>
      <name val="Arial"/>
      <family val="2"/>
    </font>
    <font>
      <sz val="10"/>
      <name val="Arial"/>
      <family val="2"/>
    </font>
    <font>
      <sz val="10"/>
      <color indexed="8"/>
      <name val="Arial"/>
      <family val="2"/>
    </font>
    <font>
      <sz val="9"/>
      <color indexed="8"/>
      <name val="Arial"/>
      <family val="2"/>
    </font>
    <font>
      <sz val="9"/>
      <name val="Arial"/>
      <family val="2"/>
    </font>
    <font>
      <sz val="10"/>
      <name val="Arial"/>
      <family val="2"/>
    </font>
    <font>
      <sz val="10"/>
      <color indexed="8"/>
      <name val="MS Sans Serif"/>
      <family val="2"/>
    </font>
    <font>
      <sz val="11"/>
      <color theme="1"/>
      <name val="Calibri"/>
      <family val="2"/>
      <scheme val="minor"/>
    </font>
    <font>
      <sz val="10"/>
      <color rgb="FFFF0000"/>
      <name val="Arial"/>
      <family val="2"/>
    </font>
    <font>
      <b/>
      <sz val="14"/>
      <color rgb="FFC00000"/>
      <name val="Arial"/>
      <family val="2"/>
    </font>
    <font>
      <sz val="14"/>
      <color rgb="FFC00000"/>
      <name val="Arial"/>
      <family val="2"/>
    </font>
    <font>
      <i/>
      <sz val="10"/>
      <name val="Arial"/>
      <family val="2"/>
    </font>
    <font>
      <sz val="10"/>
      <color theme="0"/>
      <name val="Arial"/>
      <family val="2"/>
    </font>
    <font>
      <b/>
      <sz val="16"/>
      <color rgb="FFC00000"/>
      <name val="Arial"/>
      <family val="2"/>
    </font>
    <font>
      <i/>
      <sz val="9"/>
      <name val="Arial"/>
      <family val="2"/>
    </font>
    <font>
      <b/>
      <sz val="11"/>
      <color indexed="8"/>
      <name val="Arial"/>
      <family val="2"/>
    </font>
    <font>
      <b/>
      <sz val="12"/>
      <color indexed="8"/>
      <name val="Arial"/>
      <family val="2"/>
    </font>
    <font>
      <i/>
      <sz val="10"/>
      <color indexed="8"/>
      <name val="Arial"/>
      <family val="2"/>
    </font>
    <font>
      <b/>
      <sz val="12"/>
      <color theme="4" tint="-0.499984740745262"/>
      <name val="Arial"/>
      <family val="2"/>
    </font>
    <font>
      <b/>
      <sz val="14"/>
      <color theme="4" tint="-0.499984740745262"/>
      <name val="Arial"/>
      <family val="2"/>
    </font>
    <font>
      <sz val="12"/>
      <name val="Arial"/>
      <family val="2"/>
    </font>
    <font>
      <b/>
      <i/>
      <sz val="11"/>
      <color theme="3" tint="-0.499984740745262"/>
      <name val="Arial"/>
      <family val="2"/>
    </font>
    <font>
      <b/>
      <i/>
      <sz val="12"/>
      <color theme="4" tint="-0.499984740745262"/>
      <name val="Arial"/>
      <family val="2"/>
    </font>
    <font>
      <b/>
      <i/>
      <sz val="12"/>
      <color rgb="FFFF0000"/>
      <name val="Arial"/>
      <family val="2"/>
    </font>
    <font>
      <sz val="10"/>
      <name val="Arial"/>
      <family val="2"/>
    </font>
    <font>
      <b/>
      <sz val="11"/>
      <color rgb="FFFF0000"/>
      <name val="Arial"/>
      <family val="2"/>
    </font>
    <font>
      <b/>
      <sz val="12"/>
      <name val="Arial"/>
      <family val="2"/>
    </font>
    <font>
      <b/>
      <sz val="10"/>
      <color rgb="FFFF0000"/>
      <name val="Arial"/>
      <family val="2"/>
    </font>
    <font>
      <sz val="10"/>
      <name val="Arial"/>
    </font>
    <font>
      <sz val="10"/>
      <color rgb="FF000000"/>
      <name val="Arial"/>
      <family val="2"/>
    </font>
    <font>
      <b/>
      <sz val="10"/>
      <color rgb="FF000000"/>
      <name val="Arial"/>
      <family val="2"/>
    </font>
    <font>
      <b/>
      <i/>
      <sz val="10"/>
      <name val="Arial"/>
      <family val="2"/>
    </font>
  </fonts>
  <fills count="12">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0" tint="-0.14996795556505021"/>
        <bgColor indexed="64"/>
      </patternFill>
    </fill>
    <fill>
      <patternFill patternType="solid">
        <fgColor theme="9" tint="0.59999389629810485"/>
        <bgColor indexed="64"/>
      </patternFill>
    </fill>
  </fills>
  <borders count="43">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81">
    <xf numFmtId="0" fontId="0"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7" fontId="11"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0" fontId="6"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168" fontId="11" fillId="0" borderId="0" applyFont="0" applyFill="0" applyBorder="0" applyAlignment="0" applyProtection="0"/>
    <xf numFmtId="9" fontId="29" fillId="0" borderId="0" applyFont="0" applyFill="0" applyBorder="0" applyAlignment="0" applyProtection="0"/>
    <xf numFmtId="44" fontId="33" fillId="0" borderId="0" applyFont="0" applyFill="0" applyBorder="0" applyAlignment="0" applyProtection="0"/>
  </cellStyleXfs>
  <cellXfs count="160">
    <xf numFmtId="0" fontId="0" fillId="0" borderId="0" xfId="0"/>
    <xf numFmtId="0" fontId="0" fillId="0" borderId="0" xfId="0" applyAlignment="1">
      <alignment horizontal="center"/>
    </xf>
    <xf numFmtId="165" fontId="0" fillId="0" borderId="0" xfId="9" applyFont="1"/>
    <xf numFmtId="0" fontId="0" fillId="0" borderId="0" xfId="0" applyBorder="1" applyAlignment="1">
      <alignment vertical="center"/>
    </xf>
    <xf numFmtId="0" fontId="0" fillId="0" borderId="0" xfId="0" applyAlignment="1">
      <alignment vertical="center"/>
    </xf>
    <xf numFmtId="166" fontId="0" fillId="0" borderId="0" xfId="0" applyNumberFormat="1"/>
    <xf numFmtId="0" fontId="13" fillId="0" borderId="0" xfId="0" applyFont="1"/>
    <xf numFmtId="0" fontId="0" fillId="0" borderId="0" xfId="0" applyAlignment="1">
      <alignment horizontal="left"/>
    </xf>
    <xf numFmtId="0" fontId="1" fillId="0" borderId="0" xfId="0" applyFont="1"/>
    <xf numFmtId="0" fontId="17" fillId="0" borderId="0" xfId="0" applyFont="1"/>
    <xf numFmtId="0" fontId="1" fillId="0" borderId="3" xfId="0" applyFont="1" applyBorder="1"/>
    <xf numFmtId="0" fontId="1" fillId="0" borderId="3" xfId="0" applyFont="1" applyFill="1" applyBorder="1"/>
    <xf numFmtId="0" fontId="9" fillId="0" borderId="0" xfId="0" applyFont="1"/>
    <xf numFmtId="0" fontId="2" fillId="0" borderId="0" xfId="0" applyFont="1" applyFill="1" applyBorder="1" applyAlignment="1">
      <alignment vertical="center" wrapText="1"/>
    </xf>
    <xf numFmtId="0" fontId="1" fillId="0" borderId="0" xfId="0" applyFont="1" applyAlignment="1">
      <alignment horizontal="left" wrapText="1"/>
    </xf>
    <xf numFmtId="0" fontId="0" fillId="0" borderId="0" xfId="0" applyBorder="1" applyAlignment="1"/>
    <xf numFmtId="1" fontId="0" fillId="0" borderId="3" xfId="0" applyNumberFormat="1" applyFill="1" applyBorder="1" applyAlignment="1">
      <alignment horizontal="center" vertical="center"/>
    </xf>
    <xf numFmtId="0" fontId="5" fillId="0" borderId="0" xfId="0" applyFont="1" applyFill="1" applyBorder="1" applyAlignment="1">
      <alignment vertical="center" wrapText="1"/>
    </xf>
    <xf numFmtId="0" fontId="5" fillId="2" borderId="3" xfId="0" applyFont="1" applyFill="1" applyBorder="1" applyAlignment="1">
      <alignment horizontal="center" vertical="center" wrapText="1"/>
    </xf>
    <xf numFmtId="165" fontId="5" fillId="2" borderId="3" xfId="9" applyFont="1" applyFill="1" applyBorder="1" applyAlignment="1">
      <alignment horizontal="center" vertical="center" wrapText="1"/>
    </xf>
    <xf numFmtId="166" fontId="5" fillId="2" borderId="3" xfId="9" applyNumberFormat="1" applyFont="1" applyFill="1" applyBorder="1" applyAlignment="1">
      <alignment horizontal="center" vertical="center" wrapText="1"/>
    </xf>
    <xf numFmtId="165" fontId="0" fillId="0" borderId="3" xfId="9" applyFont="1" applyFill="1" applyBorder="1" applyAlignment="1">
      <alignment horizontal="center" vertical="center"/>
    </xf>
    <xf numFmtId="0" fontId="1" fillId="11" borderId="3"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13" xfId="0" applyFont="1" applyFill="1" applyBorder="1" applyAlignment="1">
      <alignment horizontal="center" vertical="center"/>
    </xf>
    <xf numFmtId="0" fontId="4" fillId="8" borderId="3" xfId="0" applyFont="1" applyFill="1" applyBorder="1" applyAlignment="1">
      <alignment horizontal="center" vertical="center" wrapText="1"/>
    </xf>
    <xf numFmtId="165" fontId="5" fillId="5" borderId="3" xfId="0" applyNumberFormat="1" applyFont="1" applyFill="1" applyBorder="1" applyAlignment="1">
      <alignment horizontal="center" vertical="center" wrapText="1"/>
    </xf>
    <xf numFmtId="165" fontId="4" fillId="10" borderId="3" xfId="9" applyNumberFormat="1" applyFont="1" applyFill="1" applyBorder="1" applyAlignment="1">
      <alignment horizontal="right" vertical="center" wrapText="1"/>
    </xf>
    <xf numFmtId="0" fontId="15" fillId="0" borderId="2" xfId="0" applyFont="1" applyBorder="1" applyAlignment="1">
      <alignment vertical="center"/>
    </xf>
    <xf numFmtId="0" fontId="2" fillId="8" borderId="2" xfId="0" applyFont="1" applyFill="1" applyBorder="1" applyAlignment="1">
      <alignment horizontal="center" vertical="center" wrapText="1"/>
    </xf>
    <xf numFmtId="0" fontId="2" fillId="8" borderId="21" xfId="0" applyFont="1" applyFill="1" applyBorder="1" applyAlignment="1">
      <alignment horizontal="center" vertical="center" wrapText="1"/>
    </xf>
    <xf numFmtId="0" fontId="8" fillId="0" borderId="21" xfId="0" applyFont="1" applyFill="1" applyBorder="1" applyAlignment="1">
      <alignment vertical="center" wrapText="1"/>
    </xf>
    <xf numFmtId="0" fontId="4" fillId="0" borderId="2" xfId="0" applyFont="1" applyFill="1" applyBorder="1" applyAlignment="1">
      <alignment horizontal="left" vertical="center" wrapText="1"/>
    </xf>
    <xf numFmtId="0" fontId="7" fillId="0" borderId="21" xfId="0" applyFont="1" applyFill="1" applyBorder="1" applyAlignment="1">
      <alignment horizontal="left" vertical="center" wrapText="1"/>
    </xf>
    <xf numFmtId="165" fontId="5" fillId="5" borderId="5" xfId="9" applyFont="1" applyFill="1" applyBorder="1" applyAlignment="1">
      <alignment horizontal="center" wrapText="1"/>
    </xf>
    <xf numFmtId="0" fontId="5" fillId="5" borderId="10" xfId="0" applyFont="1" applyFill="1" applyBorder="1"/>
    <xf numFmtId="0" fontId="5" fillId="5" borderId="13" xfId="0" applyFont="1" applyFill="1" applyBorder="1"/>
    <xf numFmtId="0" fontId="5" fillId="5" borderId="5" xfId="0" applyFont="1" applyFill="1" applyBorder="1" applyAlignment="1">
      <alignment horizontal="center" vertical="center"/>
    </xf>
    <xf numFmtId="0" fontId="1" fillId="0" borderId="2" xfId="0" applyFont="1" applyFill="1" applyBorder="1" applyAlignment="1">
      <alignment vertical="center"/>
    </xf>
    <xf numFmtId="0" fontId="9" fillId="0" borderId="0" xfId="0" applyFont="1" applyAlignment="1">
      <alignment horizontal="left" vertical="center" wrapText="1"/>
    </xf>
    <xf numFmtId="0" fontId="5" fillId="2" borderId="2" xfId="0" applyFont="1" applyFill="1" applyBorder="1" applyAlignment="1">
      <alignment horizontal="center" vertical="center" wrapText="1"/>
    </xf>
    <xf numFmtId="166" fontId="5" fillId="2" borderId="21" xfId="9" applyNumberFormat="1" applyFont="1" applyFill="1" applyBorder="1" applyAlignment="1">
      <alignment horizontal="center" vertical="center" wrapText="1"/>
    </xf>
    <xf numFmtId="0" fontId="5" fillId="0" borderId="22" xfId="0" applyFont="1" applyFill="1" applyBorder="1" applyAlignment="1">
      <alignment vertical="center"/>
    </xf>
    <xf numFmtId="0" fontId="0" fillId="0" borderId="22" xfId="0" applyBorder="1"/>
    <xf numFmtId="0" fontId="0" fillId="0" borderId="23" xfId="0" applyBorder="1"/>
    <xf numFmtId="1" fontId="0" fillId="0" borderId="24" xfId="0" applyNumberFormat="1" applyBorder="1"/>
    <xf numFmtId="0" fontId="1" fillId="11" borderId="2" xfId="0" applyFont="1" applyFill="1" applyBorder="1" applyAlignment="1">
      <alignment horizontal="center" vertical="center" wrapText="1"/>
    </xf>
    <xf numFmtId="0" fontId="1" fillId="11" borderId="21" xfId="0" applyFont="1" applyFill="1" applyBorder="1" applyAlignment="1">
      <alignment horizontal="center" vertical="center" wrapText="1"/>
    </xf>
    <xf numFmtId="165" fontId="0" fillId="5" borderId="3" xfId="9" applyFont="1" applyFill="1" applyBorder="1" applyAlignment="1">
      <alignment vertical="center"/>
    </xf>
    <xf numFmtId="0" fontId="2" fillId="8" borderId="2" xfId="0" applyFont="1" applyFill="1" applyBorder="1" applyAlignment="1">
      <alignment horizontal="right" vertical="center" wrapText="1"/>
    </xf>
    <xf numFmtId="165" fontId="4" fillId="6" borderId="3" xfId="9" applyNumberFormat="1" applyFont="1" applyFill="1" applyBorder="1" applyAlignment="1">
      <alignment horizontal="right" vertical="center" wrapText="1"/>
    </xf>
    <xf numFmtId="0" fontId="9" fillId="6" borderId="21" xfId="0" applyFont="1" applyFill="1" applyBorder="1" applyAlignment="1">
      <alignment horizontal="left" vertical="center" wrapText="1"/>
    </xf>
    <xf numFmtId="0" fontId="14" fillId="0" borderId="1" xfId="0" applyFont="1" applyBorder="1" applyAlignment="1">
      <alignment vertical="center"/>
    </xf>
    <xf numFmtId="0" fontId="1" fillId="0" borderId="0" xfId="46"/>
    <xf numFmtId="0" fontId="5" fillId="0" borderId="4" xfId="46" applyFont="1" applyFill="1" applyBorder="1" applyAlignment="1">
      <alignment horizontal="center" vertical="center" wrapText="1"/>
    </xf>
    <xf numFmtId="165" fontId="5" fillId="0" borderId="4" xfId="21" applyFont="1" applyFill="1" applyBorder="1" applyAlignment="1">
      <alignment horizontal="center" vertical="center" wrapText="1"/>
    </xf>
    <xf numFmtId="0" fontId="1" fillId="0" borderId="1" xfId="46" applyFont="1" applyFill="1" applyBorder="1" applyAlignment="1">
      <alignment vertical="center"/>
    </xf>
    <xf numFmtId="165" fontId="0" fillId="0" borderId="5" xfId="21" applyFont="1" applyFill="1" applyBorder="1" applyAlignment="1">
      <alignment vertical="center"/>
    </xf>
    <xf numFmtId="0" fontId="1" fillId="6" borderId="5" xfId="46" applyFill="1" applyBorder="1" applyAlignment="1">
      <alignment horizontal="center" vertical="center"/>
    </xf>
    <xf numFmtId="0" fontId="1" fillId="0" borderId="2" xfId="46" applyFill="1" applyBorder="1" applyAlignment="1">
      <alignment vertical="center"/>
    </xf>
    <xf numFmtId="0" fontId="1" fillId="0" borderId="26" xfId="46" applyFill="1" applyBorder="1" applyAlignment="1">
      <alignment vertical="center"/>
    </xf>
    <xf numFmtId="0" fontId="1" fillId="6" borderId="7" xfId="46" applyFill="1" applyBorder="1" applyAlignment="1">
      <alignment horizontal="center" vertical="center"/>
    </xf>
    <xf numFmtId="0" fontId="5" fillId="0" borderId="11" xfId="46" applyFont="1" applyFill="1" applyBorder="1"/>
    <xf numFmtId="165" fontId="1" fillId="6" borderId="4" xfId="46" applyNumberFormat="1" applyFill="1" applyBorder="1"/>
    <xf numFmtId="0" fontId="15" fillId="0" borderId="1" xfId="0" applyFont="1" applyBorder="1" applyAlignment="1">
      <alignment vertical="center"/>
    </xf>
    <xf numFmtId="0" fontId="14" fillId="0" borderId="5" xfId="0" applyFont="1" applyBorder="1" applyAlignment="1">
      <alignment vertical="center"/>
    </xf>
    <xf numFmtId="165" fontId="5" fillId="0" borderId="3" xfId="0" applyNumberFormat="1" applyFont="1" applyFill="1" applyBorder="1" applyAlignment="1">
      <alignment horizontal="center" vertical="center" wrapText="1"/>
    </xf>
    <xf numFmtId="165" fontId="4" fillId="0" borderId="3" xfId="9" applyNumberFormat="1" applyFont="1" applyFill="1" applyBorder="1" applyAlignment="1">
      <alignment horizontal="right" vertical="center" wrapText="1"/>
    </xf>
    <xf numFmtId="0" fontId="2" fillId="6" borderId="2" xfId="0" applyFont="1" applyFill="1" applyBorder="1" applyAlignment="1">
      <alignment horizontal="right" vertical="center" wrapText="1"/>
    </xf>
    <xf numFmtId="0" fontId="23" fillId="0" borderId="0" xfId="0" applyFont="1"/>
    <xf numFmtId="0" fontId="25" fillId="0" borderId="0" xfId="0" applyFont="1"/>
    <xf numFmtId="0" fontId="23" fillId="0" borderId="3" xfId="0" applyFont="1" applyBorder="1"/>
    <xf numFmtId="0" fontId="23" fillId="0" borderId="3" xfId="0" applyFont="1" applyBorder="1" applyAlignment="1">
      <alignment horizontal="center" vertical="center"/>
    </xf>
    <xf numFmtId="0" fontId="23" fillId="0" borderId="3" xfId="0" applyFont="1" applyBorder="1" applyAlignment="1">
      <alignment wrapText="1"/>
    </xf>
    <xf numFmtId="165" fontId="25" fillId="6" borderId="3" xfId="0" applyNumberFormat="1" applyFont="1" applyFill="1" applyBorder="1"/>
    <xf numFmtId="0" fontId="20" fillId="8" borderId="2"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21" xfId="0" applyFont="1" applyFill="1" applyBorder="1" applyAlignment="1">
      <alignment horizontal="center" vertical="center" wrapText="1"/>
    </xf>
    <xf numFmtId="0" fontId="0" fillId="0" borderId="2" xfId="0" applyBorder="1" applyAlignment="1">
      <alignment horizontal="center" vertical="center"/>
    </xf>
    <xf numFmtId="0" fontId="0" fillId="0" borderId="12" xfId="0" applyBorder="1"/>
    <xf numFmtId="0" fontId="24" fillId="0" borderId="3" xfId="0" applyFont="1" applyBorder="1"/>
    <xf numFmtId="9" fontId="1" fillId="0" borderId="0" xfId="79" applyFont="1"/>
    <xf numFmtId="0" fontId="23" fillId="0" borderId="3" xfId="0" applyFont="1" applyBorder="1" applyAlignment="1">
      <alignment horizontal="center" vertical="center" wrapText="1"/>
    </xf>
    <xf numFmtId="165" fontId="31" fillId="6" borderId="3" xfId="0" applyNumberFormat="1" applyFont="1" applyFill="1" applyBorder="1"/>
    <xf numFmtId="0" fontId="32" fillId="0" borderId="3" xfId="0" applyFont="1" applyBorder="1"/>
    <xf numFmtId="43" fontId="0" fillId="0" borderId="0" xfId="0" applyNumberFormat="1"/>
    <xf numFmtId="2" fontId="25" fillId="6" borderId="3" xfId="0" applyNumberFormat="1" applyFont="1" applyFill="1" applyBorder="1"/>
    <xf numFmtId="165" fontId="25" fillId="5" borderId="3" xfId="0" applyNumberFormat="1" applyFont="1" applyFill="1" applyBorder="1"/>
    <xf numFmtId="0" fontId="1" fillId="7" borderId="10" xfId="0" applyFont="1" applyFill="1" applyBorder="1" applyAlignment="1">
      <alignment horizontal="center" vertical="center" wrapText="1"/>
    </xf>
    <xf numFmtId="44" fontId="1" fillId="0" borderId="0" xfId="80" applyFont="1"/>
    <xf numFmtId="44" fontId="0" fillId="5" borderId="3" xfId="80" applyFont="1" applyFill="1" applyBorder="1" applyAlignment="1">
      <alignment horizontal="center" vertical="center"/>
    </xf>
    <xf numFmtId="44" fontId="0" fillId="5" borderId="10" xfId="80" applyFont="1" applyFill="1" applyBorder="1" applyAlignment="1">
      <alignment horizontal="center" vertical="center"/>
    </xf>
    <xf numFmtId="0" fontId="5" fillId="0" borderId="29" xfId="0" applyFont="1" applyFill="1" applyBorder="1" applyAlignment="1">
      <alignment vertical="center" wrapText="1"/>
    </xf>
    <xf numFmtId="0" fontId="5" fillId="0" borderId="30" xfId="0" applyFont="1" applyFill="1" applyBorder="1" applyAlignment="1">
      <alignment vertical="center" wrapText="1"/>
    </xf>
    <xf numFmtId="0" fontId="5" fillId="0" borderId="31" xfId="0" applyFont="1" applyFill="1" applyBorder="1" applyAlignment="1">
      <alignment vertical="center" wrapText="1"/>
    </xf>
    <xf numFmtId="0" fontId="1" fillId="0" borderId="32" xfId="0" applyFont="1" applyBorder="1"/>
    <xf numFmtId="0" fontId="1" fillId="0" borderId="0" xfId="0" applyFont="1" applyBorder="1"/>
    <xf numFmtId="44" fontId="1" fillId="0" borderId="33" xfId="80" applyFont="1" applyBorder="1"/>
    <xf numFmtId="0" fontId="1" fillId="0" borderId="12" xfId="0" applyFont="1" applyBorder="1"/>
    <xf numFmtId="0" fontId="1" fillId="0" borderId="6" xfId="0" applyFont="1" applyBorder="1"/>
    <xf numFmtId="44" fontId="1" fillId="0" borderId="34" xfId="80" applyFont="1" applyBorder="1"/>
    <xf numFmtId="0" fontId="5" fillId="0" borderId="0" xfId="0" applyFont="1" applyFill="1" applyBorder="1" applyAlignment="1">
      <alignment wrapText="1"/>
    </xf>
    <xf numFmtId="0" fontId="4" fillId="0" borderId="2" xfId="0" applyFont="1" applyFill="1" applyBorder="1" applyAlignment="1">
      <alignment vertical="center" wrapText="1"/>
    </xf>
    <xf numFmtId="0" fontId="5" fillId="0" borderId="2" xfId="0" applyFont="1" applyFill="1" applyBorder="1" applyAlignment="1">
      <alignment horizontal="left" vertical="center" wrapText="1"/>
    </xf>
    <xf numFmtId="44" fontId="5" fillId="4" borderId="4" xfId="80" applyFont="1" applyFill="1" applyBorder="1" applyAlignment="1">
      <alignment vertical="center"/>
    </xf>
    <xf numFmtId="44" fontId="1" fillId="0" borderId="3" xfId="80" applyFont="1" applyBorder="1"/>
    <xf numFmtId="1" fontId="0" fillId="0" borderId="10" xfId="0" applyNumberFormat="1" applyFill="1" applyBorder="1" applyAlignment="1">
      <alignment horizontal="center" vertical="center"/>
    </xf>
    <xf numFmtId="44" fontId="0" fillId="5" borderId="21" xfId="80" applyFont="1" applyFill="1" applyBorder="1" applyAlignment="1">
      <alignment vertical="center"/>
    </xf>
    <xf numFmtId="44" fontId="5" fillId="9" borderId="24" xfId="80" applyFont="1" applyFill="1" applyBorder="1"/>
    <xf numFmtId="1" fontId="0" fillId="0" borderId="36" xfId="0" applyNumberFormat="1" applyFill="1" applyBorder="1" applyAlignment="1"/>
    <xf numFmtId="44" fontId="1" fillId="0" borderId="0" xfId="80" applyFont="1" applyBorder="1"/>
    <xf numFmtId="165" fontId="1" fillId="6" borderId="37" xfId="21" applyNumberFormat="1" applyFont="1" applyFill="1" applyBorder="1" applyAlignment="1">
      <alignment vertical="center"/>
    </xf>
    <xf numFmtId="165" fontId="1" fillId="6" borderId="38" xfId="21" applyNumberFormat="1" applyFont="1" applyFill="1" applyBorder="1" applyAlignment="1">
      <alignment vertical="center"/>
    </xf>
    <xf numFmtId="165" fontId="0" fillId="0" borderId="7" xfId="21" applyFont="1" applyFill="1" applyBorder="1" applyAlignment="1">
      <alignment vertical="center"/>
    </xf>
    <xf numFmtId="0" fontId="5" fillId="0" borderId="39" xfId="46" applyFont="1" applyFill="1" applyBorder="1"/>
    <xf numFmtId="165" fontId="1" fillId="6" borderId="40" xfId="46" applyNumberFormat="1" applyFill="1" applyBorder="1"/>
    <xf numFmtId="0" fontId="1" fillId="0" borderId="40" xfId="46" applyFill="1" applyBorder="1"/>
    <xf numFmtId="0" fontId="1" fillId="0" borderId="40" xfId="46" applyFill="1" applyBorder="1" applyAlignment="1">
      <alignment horizontal="center" vertical="center"/>
    </xf>
    <xf numFmtId="165" fontId="1" fillId="6" borderId="40" xfId="21" applyFont="1" applyFill="1" applyBorder="1" applyAlignment="1">
      <alignment vertical="center"/>
    </xf>
    <xf numFmtId="165" fontId="1" fillId="6" borderId="41" xfId="21" applyFont="1" applyFill="1" applyBorder="1" applyAlignment="1">
      <alignment vertical="center"/>
    </xf>
    <xf numFmtId="165" fontId="1" fillId="6" borderId="3" xfId="21" applyNumberFormat="1" applyFont="1" applyFill="1" applyBorder="1" applyAlignment="1">
      <alignment vertical="center"/>
    </xf>
    <xf numFmtId="165" fontId="1" fillId="6" borderId="42" xfId="21" applyNumberFormat="1" applyFont="1" applyFill="1" applyBorder="1" applyAlignment="1">
      <alignment vertical="center"/>
    </xf>
    <xf numFmtId="0" fontId="36" fillId="0" borderId="0" xfId="0" applyFont="1"/>
    <xf numFmtId="44" fontId="0" fillId="5" borderId="3" xfId="80" applyFont="1" applyFill="1" applyBorder="1" applyAlignment="1">
      <alignment vertical="center"/>
    </xf>
    <xf numFmtId="44" fontId="1" fillId="5" borderId="10" xfId="80" applyFont="1" applyFill="1" applyBorder="1" applyAlignment="1">
      <alignment horizontal="center" vertical="center"/>
    </xf>
    <xf numFmtId="0" fontId="30" fillId="0" borderId="27" xfId="0" applyFont="1" applyFill="1" applyBorder="1" applyAlignment="1">
      <alignment horizontal="left" vertical="center" wrapText="1"/>
    </xf>
    <xf numFmtId="0" fontId="30" fillId="0" borderId="14" xfId="0" applyFont="1" applyFill="1" applyBorder="1" applyAlignment="1">
      <alignment horizontal="left" vertical="center" wrapText="1"/>
    </xf>
    <xf numFmtId="0" fontId="30" fillId="0" borderId="28" xfId="0" applyFont="1" applyFill="1" applyBorder="1" applyAlignment="1">
      <alignment horizontal="left" vertical="center" wrapText="1"/>
    </xf>
    <xf numFmtId="0" fontId="18" fillId="6" borderId="16" xfId="0" applyFont="1" applyFill="1" applyBorder="1" applyAlignment="1">
      <alignment horizontal="center"/>
    </xf>
    <xf numFmtId="0" fontId="18" fillId="6" borderId="17" xfId="0" applyFont="1" applyFill="1" applyBorder="1" applyAlignment="1">
      <alignment horizontal="center"/>
    </xf>
    <xf numFmtId="0" fontId="18" fillId="6" borderId="18" xfId="0" applyFont="1" applyFill="1" applyBorder="1" applyAlignment="1">
      <alignment horizontal="center"/>
    </xf>
    <xf numFmtId="0" fontId="26" fillId="0" borderId="5" xfId="0" applyFont="1" applyBorder="1" applyAlignment="1">
      <alignment horizontal="left" vertical="center"/>
    </xf>
    <xf numFmtId="0" fontId="26" fillId="0" borderId="25" xfId="0" applyFont="1" applyBorder="1" applyAlignment="1">
      <alignment horizontal="left" vertical="center"/>
    </xf>
    <xf numFmtId="0" fontId="21" fillId="3" borderId="19"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5" fillId="4" borderId="11" xfId="0" applyFont="1" applyFill="1" applyBorder="1" applyAlignment="1">
      <alignment horizontal="left" vertical="center"/>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7"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32" fillId="6" borderId="19" xfId="0" applyFont="1" applyFill="1" applyBorder="1" applyAlignment="1">
      <alignment horizontal="center" wrapText="1"/>
    </xf>
    <xf numFmtId="0" fontId="32" fillId="6" borderId="15" xfId="0" applyFont="1" applyFill="1" applyBorder="1" applyAlignment="1">
      <alignment horizontal="center" wrapText="1"/>
    </xf>
    <xf numFmtId="0" fontId="32" fillId="6" borderId="20" xfId="0" applyFont="1" applyFill="1" applyBorder="1" applyAlignment="1">
      <alignment horizontal="center" wrapText="1"/>
    </xf>
    <xf numFmtId="0" fontId="0" fillId="0" borderId="23" xfId="0" applyFill="1" applyBorder="1" applyAlignment="1"/>
    <xf numFmtId="0" fontId="4" fillId="6" borderId="19" xfId="0" applyFont="1" applyFill="1" applyBorder="1" applyAlignment="1">
      <alignment horizontal="center" vertical="center" wrapText="1"/>
    </xf>
    <xf numFmtId="0" fontId="5" fillId="6" borderId="15" xfId="0" applyFont="1" applyFill="1" applyBorder="1" applyAlignment="1">
      <alignment horizontal="center" vertical="center"/>
    </xf>
    <xf numFmtId="0" fontId="5" fillId="6" borderId="35" xfId="0" applyFont="1" applyFill="1" applyBorder="1" applyAlignment="1">
      <alignment horizontal="center" vertical="center"/>
    </xf>
    <xf numFmtId="0" fontId="5" fillId="6" borderId="20" xfId="0" applyFont="1" applyFill="1" applyBorder="1" applyAlignment="1">
      <alignment horizontal="center" vertical="center"/>
    </xf>
    <xf numFmtId="0" fontId="4" fillId="6" borderId="12"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18" fillId="6" borderId="3" xfId="0" applyFont="1" applyFill="1" applyBorder="1" applyAlignment="1">
      <alignment horizontal="center"/>
    </xf>
    <xf numFmtId="0" fontId="27" fillId="0" borderId="3" xfId="0" applyFont="1" applyBorder="1" applyAlignment="1">
      <alignment horizontal="center"/>
    </xf>
    <xf numFmtId="0" fontId="28" fillId="0" borderId="3" xfId="0" applyFont="1" applyFill="1" applyBorder="1" applyAlignment="1">
      <alignment horizontal="left"/>
    </xf>
  </cellXfs>
  <cellStyles count="81">
    <cellStyle name="Euro" xfId="1" xr:uid="{00000000-0005-0000-0000-000000000000}"/>
    <cellStyle name="Euro 2" xfId="2" xr:uid="{00000000-0005-0000-0000-000001000000}"/>
    <cellStyle name="Euro 2 2" xfId="3" xr:uid="{00000000-0005-0000-0000-000002000000}"/>
    <cellStyle name="Euro 2 3" xfId="4" xr:uid="{00000000-0005-0000-0000-000003000000}"/>
    <cellStyle name="Euro 2 4" xfId="5" xr:uid="{00000000-0005-0000-0000-000004000000}"/>
    <cellStyle name="Euro 3" xfId="6" xr:uid="{00000000-0005-0000-0000-000005000000}"/>
    <cellStyle name="Euro 4" xfId="7" xr:uid="{00000000-0005-0000-0000-000006000000}"/>
    <cellStyle name="Euro 5" xfId="8" xr:uid="{00000000-0005-0000-0000-000007000000}"/>
    <cellStyle name="Migliaia" xfId="9" builtinId="3"/>
    <cellStyle name="Migliaia (0)_UA." xfId="10" xr:uid="{00000000-0005-0000-0000-000009000000}"/>
    <cellStyle name="Migliaia 10" xfId="11" xr:uid="{00000000-0005-0000-0000-00000A000000}"/>
    <cellStyle name="Migliaia 10 2" xfId="12" xr:uid="{00000000-0005-0000-0000-00000B000000}"/>
    <cellStyle name="Migliaia 11" xfId="13" xr:uid="{00000000-0005-0000-0000-00000C000000}"/>
    <cellStyle name="Migliaia 11 2" xfId="14" xr:uid="{00000000-0005-0000-0000-00000D000000}"/>
    <cellStyle name="Migliaia 12" xfId="15" xr:uid="{00000000-0005-0000-0000-00000E000000}"/>
    <cellStyle name="Migliaia 12 2" xfId="16" xr:uid="{00000000-0005-0000-0000-00000F000000}"/>
    <cellStyle name="Migliaia 13" xfId="17" xr:uid="{00000000-0005-0000-0000-000010000000}"/>
    <cellStyle name="Migliaia 13 2" xfId="18" xr:uid="{00000000-0005-0000-0000-000011000000}"/>
    <cellStyle name="Migliaia 2" xfId="19" xr:uid="{00000000-0005-0000-0000-000012000000}"/>
    <cellStyle name="Migliaia 2 2" xfId="20" xr:uid="{00000000-0005-0000-0000-000013000000}"/>
    <cellStyle name="Migliaia 2 2 2" xfId="21" xr:uid="{00000000-0005-0000-0000-000014000000}"/>
    <cellStyle name="Migliaia 2 3" xfId="22" xr:uid="{00000000-0005-0000-0000-000015000000}"/>
    <cellStyle name="Migliaia 3" xfId="23" xr:uid="{00000000-0005-0000-0000-000016000000}"/>
    <cellStyle name="Migliaia 3 2" xfId="24" xr:uid="{00000000-0005-0000-0000-000017000000}"/>
    <cellStyle name="Migliaia 3 2 2" xfId="25" xr:uid="{00000000-0005-0000-0000-000018000000}"/>
    <cellStyle name="Migliaia 3 2 3" xfId="26" xr:uid="{00000000-0005-0000-0000-000019000000}"/>
    <cellStyle name="Migliaia 3 2 4" xfId="27" xr:uid="{00000000-0005-0000-0000-00001A000000}"/>
    <cellStyle name="Migliaia 3 3" xfId="28" xr:uid="{00000000-0005-0000-0000-00001B000000}"/>
    <cellStyle name="Migliaia 4" xfId="29" xr:uid="{00000000-0005-0000-0000-00001C000000}"/>
    <cellStyle name="Migliaia 4 2" xfId="30" xr:uid="{00000000-0005-0000-0000-00001D000000}"/>
    <cellStyle name="Migliaia 4 3" xfId="31" xr:uid="{00000000-0005-0000-0000-00001E000000}"/>
    <cellStyle name="Migliaia 4 4" xfId="32" xr:uid="{00000000-0005-0000-0000-00001F000000}"/>
    <cellStyle name="Migliaia 5" xfId="33" xr:uid="{00000000-0005-0000-0000-000020000000}"/>
    <cellStyle name="Migliaia 5 2" xfId="34" xr:uid="{00000000-0005-0000-0000-000021000000}"/>
    <cellStyle name="Migliaia 5 3" xfId="35" xr:uid="{00000000-0005-0000-0000-000022000000}"/>
    <cellStyle name="Migliaia 5 4" xfId="36" xr:uid="{00000000-0005-0000-0000-000023000000}"/>
    <cellStyle name="Migliaia 6" xfId="37" xr:uid="{00000000-0005-0000-0000-000024000000}"/>
    <cellStyle name="Migliaia 6 2" xfId="38" xr:uid="{00000000-0005-0000-0000-000025000000}"/>
    <cellStyle name="Migliaia 6 3" xfId="39" xr:uid="{00000000-0005-0000-0000-000026000000}"/>
    <cellStyle name="Migliaia 7" xfId="40" xr:uid="{00000000-0005-0000-0000-000027000000}"/>
    <cellStyle name="Migliaia 8" xfId="41" xr:uid="{00000000-0005-0000-0000-000028000000}"/>
    <cellStyle name="Migliaia 8 2" xfId="42" xr:uid="{00000000-0005-0000-0000-000029000000}"/>
    <cellStyle name="Migliaia 9" xfId="43" xr:uid="{00000000-0005-0000-0000-00002A000000}"/>
    <cellStyle name="Migliaia 9 2" xfId="44" xr:uid="{00000000-0005-0000-0000-00002B000000}"/>
    <cellStyle name="Normale" xfId="0" builtinId="0"/>
    <cellStyle name="Normale 2" xfId="45" xr:uid="{00000000-0005-0000-0000-00002D000000}"/>
    <cellStyle name="Normale 2 2" xfId="46" xr:uid="{00000000-0005-0000-0000-00002E000000}"/>
    <cellStyle name="Normale 2 2 2" xfId="47" xr:uid="{00000000-0005-0000-0000-00002F000000}"/>
    <cellStyle name="Normale 2 2 3" xfId="48" xr:uid="{00000000-0005-0000-0000-000030000000}"/>
    <cellStyle name="Normale 2 2 4" xfId="49" xr:uid="{00000000-0005-0000-0000-000031000000}"/>
    <cellStyle name="Normale 2 3" xfId="50" xr:uid="{00000000-0005-0000-0000-000032000000}"/>
    <cellStyle name="Normale 3" xfId="51" xr:uid="{00000000-0005-0000-0000-000033000000}"/>
    <cellStyle name="Normale 3 2" xfId="52" xr:uid="{00000000-0005-0000-0000-000034000000}"/>
    <cellStyle name="Normale 3 3" xfId="53" xr:uid="{00000000-0005-0000-0000-000035000000}"/>
    <cellStyle name="Normale 3 4" xfId="54" xr:uid="{00000000-0005-0000-0000-000036000000}"/>
    <cellStyle name="Normale 4" xfId="55" xr:uid="{00000000-0005-0000-0000-000037000000}"/>
    <cellStyle name="Percentuale" xfId="79" builtinId="5"/>
    <cellStyle name="Percentuale 2" xfId="56" xr:uid="{00000000-0005-0000-0000-000039000000}"/>
    <cellStyle name="Percentuale 2 2" xfId="57" xr:uid="{00000000-0005-0000-0000-00003A000000}"/>
    <cellStyle name="Percentuale 2 2 2" xfId="58" xr:uid="{00000000-0005-0000-0000-00003B000000}"/>
    <cellStyle name="Percentuale 2 2 3" xfId="59" xr:uid="{00000000-0005-0000-0000-00003C000000}"/>
    <cellStyle name="Percentuale 2 2 4" xfId="60" xr:uid="{00000000-0005-0000-0000-00003D000000}"/>
    <cellStyle name="Percentuale 2 3" xfId="61" xr:uid="{00000000-0005-0000-0000-00003E000000}"/>
    <cellStyle name="Percentuale 2 4" xfId="62" xr:uid="{00000000-0005-0000-0000-00003F000000}"/>
    <cellStyle name="Percentuale 2 5" xfId="63" xr:uid="{00000000-0005-0000-0000-000040000000}"/>
    <cellStyle name="Percentuale 2 6" xfId="64" xr:uid="{00000000-0005-0000-0000-000041000000}"/>
    <cellStyle name="Percentuale 3" xfId="65" xr:uid="{00000000-0005-0000-0000-000042000000}"/>
    <cellStyle name="Percentuale 3 2" xfId="66" xr:uid="{00000000-0005-0000-0000-000043000000}"/>
    <cellStyle name="Percentuale 3 3" xfId="67" xr:uid="{00000000-0005-0000-0000-000044000000}"/>
    <cellStyle name="Percentuale 3 4" xfId="68" xr:uid="{00000000-0005-0000-0000-000045000000}"/>
    <cellStyle name="Percentuale 3 5" xfId="69" xr:uid="{00000000-0005-0000-0000-000046000000}"/>
    <cellStyle name="Percentuale 4" xfId="70" xr:uid="{00000000-0005-0000-0000-000047000000}"/>
    <cellStyle name="Percentuale 4 2" xfId="71" xr:uid="{00000000-0005-0000-0000-000048000000}"/>
    <cellStyle name="Percentuale 4 3" xfId="72" xr:uid="{00000000-0005-0000-0000-000049000000}"/>
    <cellStyle name="Percentuale 4 4" xfId="73" xr:uid="{00000000-0005-0000-0000-00004A000000}"/>
    <cellStyle name="Percentuale 5" xfId="74" xr:uid="{00000000-0005-0000-0000-00004B000000}"/>
    <cellStyle name="Percentuale 5 2" xfId="75" xr:uid="{00000000-0005-0000-0000-00004C000000}"/>
    <cellStyle name="Percentuale 6" xfId="76" xr:uid="{00000000-0005-0000-0000-00004D000000}"/>
    <cellStyle name="Percentuale 6 2" xfId="77" xr:uid="{00000000-0005-0000-0000-00004E000000}"/>
    <cellStyle name="Valuta" xfId="80" builtinId="4"/>
    <cellStyle name="Valuta (0)_UA." xfId="78" xr:uid="{00000000-0005-0000-0000-00004F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E3D4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21168</xdr:colOff>
      <xdr:row>1</xdr:row>
      <xdr:rowOff>317498</xdr:rowOff>
    </xdr:from>
    <xdr:to>
      <xdr:col>10</xdr:col>
      <xdr:colOff>169334</xdr:colOff>
      <xdr:row>3</xdr:row>
      <xdr:rowOff>317499</xdr:rowOff>
    </xdr:to>
    <xdr:sp macro="" textlink="">
      <xdr:nvSpPr>
        <xdr:cNvPr id="2" name="CasellaDiTesto 1">
          <a:extLst>
            <a:ext uri="{FF2B5EF4-FFF2-40B4-BE49-F238E27FC236}">
              <a16:creationId xmlns:a16="http://schemas.microsoft.com/office/drawing/2014/main" id="{00000000-0008-0000-0100-000002000000}"/>
            </a:ext>
          </a:extLst>
        </xdr:cNvPr>
        <xdr:cNvSpPr txBox="1"/>
      </xdr:nvSpPr>
      <xdr:spPr>
        <a:xfrm>
          <a:off x="7355418" y="656165"/>
          <a:ext cx="2529416" cy="113241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200" b="1"/>
            <a:t>*N.B: 1 PM = 125</a:t>
          </a:r>
          <a:r>
            <a:rPr lang="it-IT" sz="1200" b="1" baseline="0"/>
            <a:t> ore (calcolo che deriva dal monte ore annuo pari a 1500 stabilito dalla normativa nazionale (ex. art. 6  Legge 240/2020 c.d. LeggeGelmini) / 12 mensilità</a:t>
          </a:r>
          <a:r>
            <a:rPr lang="it-IT" sz="1100" baseline="0"/>
            <a:t>	</a:t>
          </a:r>
          <a:endParaRPr lang="it-IT"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238125</xdr:colOff>
      <xdr:row>13</xdr:row>
      <xdr:rowOff>38101</xdr:rowOff>
    </xdr:from>
    <xdr:to>
      <xdr:col>8</xdr:col>
      <xdr:colOff>200025</xdr:colOff>
      <xdr:row>20</xdr:row>
      <xdr:rowOff>1</xdr:rowOff>
    </xdr:to>
    <xdr:sp macro="" textlink="">
      <xdr:nvSpPr>
        <xdr:cNvPr id="2" name="CasellaDiTesto 1">
          <a:extLst>
            <a:ext uri="{FF2B5EF4-FFF2-40B4-BE49-F238E27FC236}">
              <a16:creationId xmlns:a16="http://schemas.microsoft.com/office/drawing/2014/main" id="{00000000-0008-0000-0200-000002000000}"/>
            </a:ext>
          </a:extLst>
        </xdr:cNvPr>
        <xdr:cNvSpPr txBox="1"/>
      </xdr:nvSpPr>
      <xdr:spPr>
        <a:xfrm>
          <a:off x="3419475" y="2752726"/>
          <a:ext cx="5495925" cy="1257300"/>
        </a:xfrm>
        <a:prstGeom prst="rect">
          <a:avLst/>
        </a:prstGeom>
        <a:solidFill>
          <a:schemeClr val="accent2">
            <a:lumMod val="60000"/>
            <a:lumOff val="40000"/>
          </a:schemeClr>
        </a:solidFill>
        <a:ln w="15875" cmpd="sng">
          <a:solidFill>
            <a:schemeClr val="bg1">
              <a:lumMod val="50000"/>
              <a:alpha val="99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200" u="sng"/>
            <a:t>Spesa A.2.: </a:t>
          </a:r>
          <a:r>
            <a:rPr lang="it-IT" sz="1200"/>
            <a:t>i costi ammissibili sono calcolati con le stesse procedure utilizzate</a:t>
          </a:r>
          <a:r>
            <a:rPr lang="it-IT" sz="1200" baseline="0"/>
            <a:t> per la voce A.1. ossia utilizzando le tabelle di costi unitari standard riportate nell'Allegato 3 del Bando.</a:t>
          </a:r>
        </a:p>
        <a:p>
          <a:r>
            <a:rPr lang="it-IT" sz="1200" baseline="0"/>
            <a:t>Il monte ore annuo è pari a 1500 come da normativa nazionale </a:t>
          </a:r>
          <a:r>
            <a:rPr lang="it-IT" sz="1200" b="0" baseline="0">
              <a:solidFill>
                <a:schemeClr val="dk1"/>
              </a:solidFill>
              <a:effectLst/>
              <a:latin typeface="+mn-lt"/>
              <a:ea typeface="+mn-ea"/>
              <a:cs typeface="+mn-cs"/>
            </a:rPr>
            <a:t>ex. art. 6  Legge 240/2020 c.d. LeggeGelmini, da cui si ricava il monte ore di 1 Person Month dividendo il monte ora annuo per 12 mensilità --&gt; 1PM= 1500/12 = 125 ore</a:t>
          </a:r>
          <a:endParaRPr lang="it-IT" sz="12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228600</xdr:colOff>
      <xdr:row>27</xdr:row>
      <xdr:rowOff>1</xdr:rowOff>
    </xdr:from>
    <xdr:to>
      <xdr:col>6</xdr:col>
      <xdr:colOff>600075</xdr:colOff>
      <xdr:row>28</xdr:row>
      <xdr:rowOff>104776</xdr:rowOff>
    </xdr:to>
    <xdr:sp macro="" textlink="">
      <xdr:nvSpPr>
        <xdr:cNvPr id="2" name="CasellaDiTesto 1">
          <a:extLst>
            <a:ext uri="{FF2B5EF4-FFF2-40B4-BE49-F238E27FC236}">
              <a16:creationId xmlns:a16="http://schemas.microsoft.com/office/drawing/2014/main" id="{00000000-0008-0000-0300-000002000000}"/>
            </a:ext>
          </a:extLst>
        </xdr:cNvPr>
        <xdr:cNvSpPr txBox="1"/>
      </xdr:nvSpPr>
      <xdr:spPr>
        <a:xfrm>
          <a:off x="4267200" y="5286376"/>
          <a:ext cx="3943350" cy="438150"/>
        </a:xfrm>
        <a:prstGeom prst="rect">
          <a:avLst/>
        </a:prstGeom>
        <a:solidFill>
          <a:schemeClr val="lt1"/>
        </a:solidFill>
        <a:ln w="15875" cmpd="sng">
          <a:solidFill>
            <a:schemeClr val="bg1">
              <a:lumMod val="50000"/>
              <a:alpha val="99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u="sng"/>
            <a:t>Spesa E: </a:t>
          </a:r>
          <a:r>
            <a:rPr lang="it-IT"/>
            <a:t>In questa voce sono compresi: materie prime, componenti, semilavorati, materiali di consumo specifico.</a:t>
          </a:r>
          <a:endParaRPr lang="it-IT" sz="1100"/>
        </a:p>
      </xdr:txBody>
    </xdr:sp>
    <xdr:clientData/>
  </xdr:twoCellAnchor>
  <xdr:twoCellAnchor>
    <xdr:from>
      <xdr:col>2</xdr:col>
      <xdr:colOff>247650</xdr:colOff>
      <xdr:row>14</xdr:row>
      <xdr:rowOff>19051</xdr:rowOff>
    </xdr:from>
    <xdr:to>
      <xdr:col>6</xdr:col>
      <xdr:colOff>600075</xdr:colOff>
      <xdr:row>20</xdr:row>
      <xdr:rowOff>47625</xdr:rowOff>
    </xdr:to>
    <xdr:sp macro="" textlink="">
      <xdr:nvSpPr>
        <xdr:cNvPr id="3" name="CasellaDiTesto 2">
          <a:extLst>
            <a:ext uri="{FF2B5EF4-FFF2-40B4-BE49-F238E27FC236}">
              <a16:creationId xmlns:a16="http://schemas.microsoft.com/office/drawing/2014/main" id="{00000000-0008-0000-0300-000003000000}"/>
            </a:ext>
          </a:extLst>
        </xdr:cNvPr>
        <xdr:cNvSpPr txBox="1"/>
      </xdr:nvSpPr>
      <xdr:spPr>
        <a:xfrm>
          <a:off x="4286250" y="2990851"/>
          <a:ext cx="3924300" cy="1171574"/>
        </a:xfrm>
        <a:prstGeom prst="rect">
          <a:avLst/>
        </a:prstGeom>
        <a:solidFill>
          <a:schemeClr val="lt1"/>
        </a:solidFill>
        <a:ln w="15875" cmpd="sng">
          <a:solidFill>
            <a:schemeClr val="bg1">
              <a:lumMod val="50000"/>
              <a:alpha val="99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u="sng"/>
            <a:t>Spesa C: </a:t>
          </a:r>
          <a:r>
            <a:rPr lang="it-IT"/>
            <a:t>La voce comprende i costi relativi a servizi di consulenza, i costi per prestazioni di terzi e i costi per l’acquisizione di risultati di ricerca, brevetti, know-how e diritti di licenza. Per consulenze si intendono le attività, rivolte alla ricerca e alla progettazione, commissionate a terzi, che devono risultare affidate attraverso lettere di incarico o contratti.</a:t>
          </a:r>
          <a:endParaRPr lang="it-IT" sz="1100"/>
        </a:p>
      </xdr:txBody>
    </xdr:sp>
    <xdr:clientData/>
  </xdr:twoCellAnchor>
  <xdr:twoCellAnchor>
    <xdr:from>
      <xdr:col>7</xdr:col>
      <xdr:colOff>171450</xdr:colOff>
      <xdr:row>1</xdr:row>
      <xdr:rowOff>9525</xdr:rowOff>
    </xdr:from>
    <xdr:to>
      <xdr:col>17</xdr:col>
      <xdr:colOff>390525</xdr:colOff>
      <xdr:row>12</xdr:row>
      <xdr:rowOff>9525</xdr:rowOff>
    </xdr:to>
    <xdr:sp macro="" textlink="">
      <xdr:nvSpPr>
        <xdr:cNvPr id="4" name="CasellaDiTesto 3">
          <a:extLst>
            <a:ext uri="{FF2B5EF4-FFF2-40B4-BE49-F238E27FC236}">
              <a16:creationId xmlns:a16="http://schemas.microsoft.com/office/drawing/2014/main" id="{00000000-0008-0000-0300-000004000000}"/>
            </a:ext>
          </a:extLst>
        </xdr:cNvPr>
        <xdr:cNvSpPr txBox="1"/>
      </xdr:nvSpPr>
      <xdr:spPr>
        <a:xfrm>
          <a:off x="8524875" y="180975"/>
          <a:ext cx="6315075" cy="2619375"/>
        </a:xfrm>
        <a:prstGeom prst="rect">
          <a:avLst/>
        </a:prstGeom>
        <a:solidFill>
          <a:schemeClr val="lt1"/>
        </a:solidFill>
        <a:ln w="15875" cmpd="sng">
          <a:solidFill>
            <a:schemeClr val="bg1">
              <a:lumMod val="50000"/>
              <a:alpha val="99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u="sng"/>
            <a:t>Spesa B: </a:t>
          </a:r>
          <a:r>
            <a:rPr lang="it-IT"/>
            <a:t>In questa voce rientrano i costi degli strumenti e delle attrezzature, nuovi di fabbrica, nella misura e per il periodo in cui sono utilizzati per il progetto. Se gli strumenti e le attrezzature non sono utilizzati, per tutto il loro ciclo di vita, per il progetto di ricerca, sono considerati ammissibili unicamente i costi di ammortamento corrispondenti alla durata del progetto, nel limite delle quote fiscali ordinarie di ammortamento. Nel caso in cui gli strumenti e le attrezzature, o parte di essi, per caratteristiche d'uso siano caratterizzati da una vita utile pari o inferiore alla durata del progetto, i relativi costi possono essere interamente rendicontati, previa attestazione del responsabile di unità. </a:t>
          </a:r>
          <a:r>
            <a:rPr lang="it-IT" sz="1100"/>
            <a:t> Il costo è determinato con la seguente formula: C=(M/T)xF dove M = mesi di utilizzo effettivo dell'attrezzatura nel progetto; T = tempo di deprezzamento convenzionalmente pari a 36 mesi; F = costo dell'attrezzatura. Nel caso in cui le attrezzature siano utilizzate anche in altri progetti, il costo sarà determinato come segue: Q = CxP, dove P = la percentuale di utilizzo dell'attrezzatura sul PRIN. Si precisa che il costo é commisurato all'importo di fattura più dazi doganali, trasporto, imballo ed eventuale montaggio.</a:t>
          </a:r>
        </a:p>
      </xdr:txBody>
    </xdr:sp>
    <xdr:clientData/>
  </xdr:twoCellAnchor>
  <xdr:twoCellAnchor>
    <xdr:from>
      <xdr:col>2</xdr:col>
      <xdr:colOff>180975</xdr:colOff>
      <xdr:row>39</xdr:row>
      <xdr:rowOff>9525</xdr:rowOff>
    </xdr:from>
    <xdr:to>
      <xdr:col>6</xdr:col>
      <xdr:colOff>590550</xdr:colOff>
      <xdr:row>51</xdr:row>
      <xdr:rowOff>114300</xdr:rowOff>
    </xdr:to>
    <xdr:sp macro="" textlink="">
      <xdr:nvSpPr>
        <xdr:cNvPr id="5" name="CasellaDiTesto 4">
          <a:extLst>
            <a:ext uri="{FF2B5EF4-FFF2-40B4-BE49-F238E27FC236}">
              <a16:creationId xmlns:a16="http://schemas.microsoft.com/office/drawing/2014/main" id="{F1F576FB-17B6-4AB3-8AF4-839F19BBBA40}"/>
            </a:ext>
          </a:extLst>
        </xdr:cNvPr>
        <xdr:cNvSpPr txBox="1"/>
      </xdr:nvSpPr>
      <xdr:spPr>
        <a:xfrm>
          <a:off x="4219575" y="7439025"/>
          <a:ext cx="3981450" cy="2247900"/>
        </a:xfrm>
        <a:prstGeom prst="rect">
          <a:avLst/>
        </a:prstGeom>
        <a:solidFill>
          <a:schemeClr val="lt1"/>
        </a:solidFill>
        <a:ln w="15875" cmpd="sng">
          <a:solidFill>
            <a:schemeClr val="bg1">
              <a:lumMod val="50000"/>
              <a:alpha val="99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u="sng"/>
            <a:t>Spesa F: </a:t>
          </a:r>
          <a:r>
            <a:rPr lang="it-IT"/>
            <a:t>In questa voce dovranno essere rendicontate le spese relative a: </a:t>
          </a:r>
        </a:p>
        <a:p>
          <a:r>
            <a:rPr lang="it-IT"/>
            <a:t>-</a:t>
          </a:r>
          <a:r>
            <a:rPr lang="it-IT" baseline="0"/>
            <a:t> </a:t>
          </a:r>
          <a:r>
            <a:rPr lang="it-IT"/>
            <a:t>partecipazione a seminari, congressi, convegni, workshop, mostre e fiere in Italia e all’estero (spese per eventuali iscrizioni e materiale didattico, nonché per viaggio e soggiorno)</a:t>
          </a:r>
        </a:p>
        <a:p>
          <a:r>
            <a:rPr lang="it-IT"/>
            <a:t>- organizzazione, presso la sede dell’unità di ricerca, di seminari, congressi, convegni, workshop (ad esclusione delle spese di rappresentanza, come coffee break, cene sociali, vitto e alloggio di partecipanti diversi dai relatori, gadget, ecc.); </a:t>
          </a:r>
        </a:p>
        <a:p>
          <a:r>
            <a:rPr lang="it-IT"/>
            <a:t>-</a:t>
          </a:r>
          <a:r>
            <a:rPr lang="it-IT" baseline="0"/>
            <a:t> </a:t>
          </a:r>
          <a:r>
            <a:rPr lang="it-IT"/>
            <a:t>pubblicazione di libri e/o di articoli su riviste scientifiche e di settore attinenti all’oggetto della ricerca; </a:t>
          </a:r>
        </a:p>
        <a:p>
          <a:r>
            <a:rPr lang="it-IT" baseline="0"/>
            <a:t> - </a:t>
          </a:r>
          <a:r>
            <a:rPr lang="it-IT"/>
            <a:t>spese per open access. </a:t>
          </a:r>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C20"/>
  <sheetViews>
    <sheetView topLeftCell="A4" zoomScaleNormal="100" zoomScaleSheetLayoutView="70" workbookViewId="0">
      <selection activeCell="C12" sqref="C12"/>
    </sheetView>
  </sheetViews>
  <sheetFormatPr defaultColWidth="8.85546875" defaultRowHeight="12.75" x14ac:dyDescent="0.2"/>
  <cols>
    <col min="1" max="1" width="35.28515625" customWidth="1"/>
    <col min="2" max="2" width="17.140625" customWidth="1"/>
    <col min="3" max="3" width="102.42578125" style="1" customWidth="1"/>
  </cols>
  <sheetData>
    <row r="1" spans="1:3" ht="19.5" customHeight="1" x14ac:dyDescent="0.3">
      <c r="A1" s="129" t="s">
        <v>114</v>
      </c>
      <c r="B1" s="130"/>
      <c r="C1" s="131"/>
    </row>
    <row r="2" spans="1:3" ht="32.25" customHeight="1" x14ac:dyDescent="0.2">
      <c r="A2" s="126" t="s">
        <v>40</v>
      </c>
      <c r="B2" s="127"/>
      <c r="C2" s="128"/>
    </row>
    <row r="3" spans="1:3" ht="18" customHeight="1" x14ac:dyDescent="0.2">
      <c r="A3" s="53" t="s">
        <v>11</v>
      </c>
      <c r="B3" s="132" t="s">
        <v>36</v>
      </c>
      <c r="C3" s="133"/>
    </row>
    <row r="4" spans="1:3" ht="18" customHeight="1" x14ac:dyDescent="0.2">
      <c r="A4" s="29" t="s">
        <v>28</v>
      </c>
      <c r="B4" s="132" t="s">
        <v>37</v>
      </c>
      <c r="C4" s="133"/>
    </row>
    <row r="5" spans="1:3" ht="78.75" customHeight="1" x14ac:dyDescent="0.2">
      <c r="A5" s="76" t="s">
        <v>0</v>
      </c>
      <c r="B5" s="77" t="s">
        <v>17</v>
      </c>
      <c r="C5" s="78" t="s">
        <v>1</v>
      </c>
    </row>
    <row r="6" spans="1:3" ht="63.75" x14ac:dyDescent="0.2">
      <c r="A6" s="103" t="s">
        <v>71</v>
      </c>
      <c r="B6" s="27">
        <f>'Calcolo Voce A1_IMT'!G16</f>
        <v>33125</v>
      </c>
      <c r="C6" s="32" t="s">
        <v>72</v>
      </c>
    </row>
    <row r="7" spans="1:3" s="4" customFormat="1" ht="89.25" x14ac:dyDescent="0.2">
      <c r="A7" s="33" t="s">
        <v>68</v>
      </c>
      <c r="B7" s="27">
        <f>'Calcolo Voce A2_IMT'!E11</f>
        <v>121050</v>
      </c>
      <c r="C7" s="34" t="s">
        <v>113</v>
      </c>
    </row>
    <row r="8" spans="1:3" s="4" customFormat="1" ht="101.25" customHeight="1" x14ac:dyDescent="0.2">
      <c r="A8" s="33" t="s">
        <v>69</v>
      </c>
      <c r="B8" s="28">
        <f>'Altre Voci di Spesa_IMT'!$F$12</f>
        <v>5000</v>
      </c>
      <c r="C8" s="34" t="s">
        <v>100</v>
      </c>
    </row>
    <row r="9" spans="1:3" s="4" customFormat="1" ht="38.25" x14ac:dyDescent="0.2">
      <c r="A9" s="33" t="s">
        <v>102</v>
      </c>
      <c r="B9" s="28">
        <f>'Altre Voci di Spesa_IMT'!$B$25</f>
        <v>0</v>
      </c>
      <c r="C9" s="34" t="s">
        <v>101</v>
      </c>
    </row>
    <row r="10" spans="1:3" s="4" customFormat="1" ht="44.25" customHeight="1" x14ac:dyDescent="0.2">
      <c r="A10" s="104" t="s">
        <v>99</v>
      </c>
      <c r="B10" s="28">
        <f>(B6+B7)*15%</f>
        <v>23126.25</v>
      </c>
      <c r="C10" s="34" t="s">
        <v>117</v>
      </c>
    </row>
    <row r="11" spans="1:3" s="4" customFormat="1" ht="29.25" customHeight="1" x14ac:dyDescent="0.2">
      <c r="A11" s="33" t="s">
        <v>97</v>
      </c>
      <c r="B11" s="28">
        <f>'Altre Voci di Spesa_IMT'!$B$38</f>
        <v>0</v>
      </c>
      <c r="C11" s="34" t="s">
        <v>103</v>
      </c>
    </row>
    <row r="12" spans="1:3" s="4" customFormat="1" ht="115.5" customHeight="1" x14ac:dyDescent="0.2">
      <c r="A12" s="33" t="s">
        <v>98</v>
      </c>
      <c r="B12" s="28">
        <f>'Altre Voci di Spesa_IMT'!$B$51</f>
        <v>5000</v>
      </c>
      <c r="C12" s="34" t="s">
        <v>104</v>
      </c>
    </row>
    <row r="13" spans="1:3" s="4" customFormat="1" ht="20.25" customHeight="1" x14ac:dyDescent="0.2">
      <c r="A13" s="50" t="s">
        <v>81</v>
      </c>
      <c r="B13" s="51">
        <f>SUM(B6:B12)</f>
        <v>187301.25</v>
      </c>
      <c r="C13" s="52"/>
    </row>
    <row r="14" spans="1:3" ht="22.5" customHeight="1" x14ac:dyDescent="0.2">
      <c r="A14" s="13"/>
    </row>
    <row r="15" spans="1:3" ht="22.5" customHeight="1" x14ac:dyDescent="0.2"/>
    <row r="16" spans="1:3" ht="22.5" customHeight="1" x14ac:dyDescent="0.2"/>
    <row r="17" ht="22.5" customHeight="1" x14ac:dyDescent="0.2"/>
    <row r="18" ht="33" customHeight="1" x14ac:dyDescent="0.2"/>
    <row r="19" ht="34.5" customHeight="1" x14ac:dyDescent="0.2"/>
    <row r="20" ht="38.25" customHeight="1" x14ac:dyDescent="0.2"/>
  </sheetData>
  <sheetProtection sheet="1" objects="1" scenarios="1"/>
  <protectedRanges>
    <protectedRange password="EC44" sqref="B7 B9:B12" name="Intervallo1"/>
  </protectedRanges>
  <mergeCells count="4">
    <mergeCell ref="A2:C2"/>
    <mergeCell ref="A1:C1"/>
    <mergeCell ref="B3:C3"/>
    <mergeCell ref="B4:C4"/>
  </mergeCells>
  <phoneticPr fontId="3" type="noConversion"/>
  <dataValidations count="1">
    <dataValidation type="decimal" operator="lessThan" allowBlank="1" showInputMessage="1" showErrorMessage="1" sqref="B13" xr:uid="{00000000-0002-0000-0000-000000000000}">
      <formula1>250000</formula1>
    </dataValidation>
  </dataValidations>
  <pageMargins left="0.27559055118110237" right="0.19685039370078741" top="0.51181102362204722" bottom="0.35433070866141736" header="0.19685039370078741" footer="0.23622047244094491"/>
  <pageSetup paperSize="9" scale="80" orientation="landscape" r:id="rId1"/>
  <headerFooter alignWithMargins="0">
    <oddHeader>&amp;CPRIN 2015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P21"/>
  <sheetViews>
    <sheetView tabSelected="1" zoomScale="90" zoomScaleNormal="90" workbookViewId="0">
      <selection activeCell="K25" sqref="K25"/>
    </sheetView>
  </sheetViews>
  <sheetFormatPr defaultColWidth="8.85546875" defaultRowHeight="12.75" x14ac:dyDescent="0.2"/>
  <cols>
    <col min="1" max="1" width="3.5703125" customWidth="1"/>
    <col min="2" max="2" width="29.28515625" bestFit="1" customWidth="1"/>
    <col min="3" max="3" width="24.7109375" customWidth="1"/>
    <col min="4" max="5" width="20" style="2" customWidth="1"/>
    <col min="6" max="6" width="13.85546875" customWidth="1"/>
    <col min="7" max="7" width="15.5703125" bestFit="1" customWidth="1"/>
    <col min="8" max="8" width="3.42578125" customWidth="1"/>
    <col min="10" max="10" width="26.85546875" customWidth="1"/>
    <col min="11" max="11" width="27.140625" customWidth="1"/>
    <col min="12" max="12" width="21.28515625" customWidth="1"/>
    <col min="13" max="13" width="14.5703125" customWidth="1"/>
  </cols>
  <sheetData>
    <row r="1" spans="1:16" ht="27" customHeight="1" x14ac:dyDescent="0.2">
      <c r="A1" s="134" t="s">
        <v>82</v>
      </c>
      <c r="B1" s="135"/>
      <c r="C1" s="135"/>
      <c r="D1" s="135"/>
      <c r="E1" s="135"/>
      <c r="F1" s="135"/>
      <c r="G1" s="135"/>
      <c r="I1" s="6"/>
      <c r="J1" s="17"/>
      <c r="K1" s="8"/>
      <c r="L1" s="8"/>
      <c r="M1" s="6"/>
      <c r="N1" s="6"/>
      <c r="O1" s="6"/>
      <c r="P1" s="6"/>
    </row>
    <row r="2" spans="1:16" ht="60.75" customHeight="1" x14ac:dyDescent="0.2">
      <c r="A2" s="136" t="s">
        <v>65</v>
      </c>
      <c r="B2" s="137"/>
      <c r="C2" s="23" t="s">
        <v>15</v>
      </c>
      <c r="D2" s="89" t="s">
        <v>64</v>
      </c>
      <c r="E2" s="89" t="s">
        <v>111</v>
      </c>
      <c r="F2" s="23" t="s">
        <v>110</v>
      </c>
      <c r="G2" s="89" t="s">
        <v>14</v>
      </c>
      <c r="I2" s="6"/>
      <c r="J2" s="17"/>
      <c r="K2" s="8"/>
      <c r="L2" s="8"/>
      <c r="M2" s="6"/>
      <c r="N2" s="6"/>
      <c r="O2" s="6"/>
      <c r="P2" s="6"/>
    </row>
    <row r="3" spans="1:16" ht="28.5" customHeight="1" x14ac:dyDescent="0.2">
      <c r="A3" s="141" t="s">
        <v>12</v>
      </c>
      <c r="B3" s="142"/>
      <c r="C3" s="24" t="s">
        <v>4</v>
      </c>
      <c r="D3" s="125">
        <f>IF(C3=J6,M6,IF(C3=J7,M7,IF(C3=J8,M8,IF(C3=J9,M9,IF(C3=J10,#REF!)))))</f>
        <v>48</v>
      </c>
      <c r="E3" s="125">
        <f>D3*125</f>
        <v>6000</v>
      </c>
      <c r="F3" s="16">
        <v>2</v>
      </c>
      <c r="G3" s="91">
        <f>E3*F3</f>
        <v>12000</v>
      </c>
      <c r="I3" s="6"/>
      <c r="J3" s="17"/>
      <c r="K3" s="8"/>
      <c r="L3" s="8"/>
      <c r="M3" s="6"/>
      <c r="N3" s="6"/>
      <c r="O3" s="6"/>
      <c r="P3" s="6"/>
    </row>
    <row r="4" spans="1:16" ht="66" customHeight="1" thickBot="1" x14ac:dyDescent="0.25">
      <c r="A4" s="143" t="s">
        <v>67</v>
      </c>
      <c r="B4" s="144"/>
      <c r="C4" s="144"/>
      <c r="D4" s="144"/>
      <c r="E4" s="144"/>
      <c r="F4" s="144"/>
      <c r="G4" s="144"/>
      <c r="I4" s="6"/>
      <c r="J4" s="102" t="s">
        <v>66</v>
      </c>
      <c r="K4" s="8"/>
      <c r="L4" s="8"/>
      <c r="M4" s="6"/>
      <c r="N4" s="6"/>
      <c r="O4" s="6"/>
      <c r="P4" s="6"/>
    </row>
    <row r="5" spans="1:16" ht="38.25" x14ac:dyDescent="0.2">
      <c r="A5" s="41"/>
      <c r="B5" s="18" t="s">
        <v>19</v>
      </c>
      <c r="C5" s="18" t="s">
        <v>9</v>
      </c>
      <c r="D5" s="19" t="s">
        <v>64</v>
      </c>
      <c r="E5" s="19" t="s">
        <v>111</v>
      </c>
      <c r="F5" s="18" t="s">
        <v>110</v>
      </c>
      <c r="G5" s="20" t="s">
        <v>10</v>
      </c>
      <c r="I5" s="6"/>
      <c r="J5" s="93" t="s">
        <v>56</v>
      </c>
      <c r="K5" s="94" t="s">
        <v>13</v>
      </c>
      <c r="L5" s="94" t="s">
        <v>57</v>
      </c>
      <c r="M5" s="95" t="s">
        <v>61</v>
      </c>
      <c r="N5" s="6"/>
      <c r="O5" s="6"/>
    </row>
    <row r="6" spans="1:16" x14ac:dyDescent="0.2">
      <c r="A6" s="79">
        <v>1</v>
      </c>
      <c r="B6" s="25" t="s">
        <v>3</v>
      </c>
      <c r="C6" s="21"/>
      <c r="D6" s="124">
        <f>IF(B6=$K$6,$M$6,IF(B6=$K$7,$M$7,IF(B6=$K$8,$M$8,IF(B6=$K$9,$M$9,IF(B6=$K$10,$M$10,IF(B6=$K$11,$M$11))))))</f>
        <v>73</v>
      </c>
      <c r="E6" s="124">
        <f>D6*125</f>
        <v>9125</v>
      </c>
      <c r="F6" s="16">
        <v>1</v>
      </c>
      <c r="G6" s="92">
        <f>E6*F6</f>
        <v>9125</v>
      </c>
      <c r="H6" s="6"/>
      <c r="I6" s="9"/>
      <c r="J6" s="96" t="s">
        <v>3</v>
      </c>
      <c r="K6" s="97" t="s">
        <v>3</v>
      </c>
      <c r="L6" s="97" t="s">
        <v>58</v>
      </c>
      <c r="M6" s="98">
        <v>73</v>
      </c>
      <c r="N6" s="6"/>
      <c r="O6" s="6"/>
    </row>
    <row r="7" spans="1:16" x14ac:dyDescent="0.2">
      <c r="A7" s="79">
        <v>2</v>
      </c>
      <c r="B7" s="25" t="s">
        <v>4</v>
      </c>
      <c r="C7" s="21"/>
      <c r="D7" s="124">
        <f t="shared" ref="D7:D15" si="0">IF(B7=$K$6,$M$6,IF(B7=$K$7,$M$7,IF(B7=$K$8,$M$8,IF(B7=$K$9,$M$9,IF(B7=$K$10,$M$10,IF(B7=$K$11,$M$11))))))</f>
        <v>48</v>
      </c>
      <c r="E7" s="124">
        <f t="shared" ref="E7:E15" si="1">D7*125</f>
        <v>6000</v>
      </c>
      <c r="F7" s="16">
        <v>2</v>
      </c>
      <c r="G7" s="92">
        <f t="shared" ref="G7:G15" si="2">E7*F7</f>
        <v>12000</v>
      </c>
      <c r="H7" s="6"/>
      <c r="I7" s="9" t="s">
        <v>3</v>
      </c>
      <c r="J7" s="96" t="s">
        <v>4</v>
      </c>
      <c r="K7" s="97" t="s">
        <v>4</v>
      </c>
      <c r="L7" s="97" t="s">
        <v>59</v>
      </c>
      <c r="M7" s="98">
        <v>48</v>
      </c>
      <c r="N7" s="6"/>
      <c r="O7" s="6"/>
      <c r="P7" s="6"/>
    </row>
    <row r="8" spans="1:16" x14ac:dyDescent="0.2">
      <c r="A8" s="79">
        <v>3</v>
      </c>
      <c r="B8" s="25"/>
      <c r="C8" s="21"/>
      <c r="D8" s="124" t="b">
        <f t="shared" si="0"/>
        <v>0</v>
      </c>
      <c r="E8" s="124">
        <f t="shared" si="1"/>
        <v>0</v>
      </c>
      <c r="F8" s="16"/>
      <c r="G8" s="92">
        <f t="shared" si="2"/>
        <v>0</v>
      </c>
      <c r="I8" s="6"/>
      <c r="J8" s="96" t="s">
        <v>5</v>
      </c>
      <c r="K8" s="97" t="s">
        <v>5</v>
      </c>
      <c r="L8" s="97" t="s">
        <v>60</v>
      </c>
      <c r="M8" s="98">
        <v>31</v>
      </c>
      <c r="N8" s="6"/>
      <c r="O8" s="6"/>
      <c r="P8" s="6"/>
    </row>
    <row r="9" spans="1:16" x14ac:dyDescent="0.2">
      <c r="A9" s="79">
        <v>4</v>
      </c>
      <c r="B9" s="25"/>
      <c r="C9" s="21"/>
      <c r="D9" s="124" t="b">
        <f t="shared" si="0"/>
        <v>0</v>
      </c>
      <c r="E9" s="124">
        <f t="shared" si="1"/>
        <v>0</v>
      </c>
      <c r="F9" s="16"/>
      <c r="G9" s="92">
        <f t="shared" si="2"/>
        <v>0</v>
      </c>
      <c r="I9" s="6"/>
      <c r="J9" s="96" t="s">
        <v>6</v>
      </c>
      <c r="K9" s="97" t="s">
        <v>6</v>
      </c>
      <c r="L9" s="97" t="s">
        <v>60</v>
      </c>
      <c r="M9" s="98">
        <v>31</v>
      </c>
      <c r="N9" s="6"/>
      <c r="O9" s="6"/>
      <c r="P9" s="6"/>
    </row>
    <row r="10" spans="1:16" x14ac:dyDescent="0.2">
      <c r="A10" s="79">
        <v>5</v>
      </c>
      <c r="B10" s="25"/>
      <c r="C10" s="21"/>
      <c r="D10" s="124" t="b">
        <f t="shared" si="0"/>
        <v>0</v>
      </c>
      <c r="E10" s="124">
        <f t="shared" si="1"/>
        <v>0</v>
      </c>
      <c r="F10" s="16"/>
      <c r="G10" s="92">
        <f t="shared" si="2"/>
        <v>0</v>
      </c>
      <c r="I10" s="6"/>
      <c r="J10" s="96" t="s">
        <v>55</v>
      </c>
      <c r="K10" s="97" t="s">
        <v>62</v>
      </c>
      <c r="L10" s="97"/>
      <c r="M10" s="98">
        <f>2337.57/125</f>
        <v>18.700560000000003</v>
      </c>
      <c r="N10" s="6"/>
      <c r="O10" s="6"/>
      <c r="P10" s="6"/>
    </row>
    <row r="11" spans="1:16" ht="13.5" thickBot="1" x14ac:dyDescent="0.25">
      <c r="A11" s="79">
        <v>6</v>
      </c>
      <c r="B11" s="25"/>
      <c r="C11" s="21"/>
      <c r="D11" s="124" t="b">
        <f t="shared" si="0"/>
        <v>0</v>
      </c>
      <c r="E11" s="124">
        <f t="shared" si="1"/>
        <v>0</v>
      </c>
      <c r="F11" s="16"/>
      <c r="G11" s="92">
        <f t="shared" si="2"/>
        <v>0</v>
      </c>
      <c r="I11" s="6"/>
      <c r="J11" s="99"/>
      <c r="K11" s="100" t="s">
        <v>63</v>
      </c>
      <c r="L11" s="100"/>
      <c r="M11" s="101">
        <f>3506.35/125</f>
        <v>28.050799999999999</v>
      </c>
      <c r="N11" s="6"/>
      <c r="O11" s="6"/>
      <c r="P11" s="6"/>
    </row>
    <row r="12" spans="1:16" x14ac:dyDescent="0.2">
      <c r="A12" s="79">
        <v>7</v>
      </c>
      <c r="B12" s="25"/>
      <c r="C12" s="21"/>
      <c r="D12" s="124" t="b">
        <f t="shared" si="0"/>
        <v>0</v>
      </c>
      <c r="E12" s="124">
        <f t="shared" si="1"/>
        <v>0</v>
      </c>
      <c r="F12" s="16"/>
      <c r="G12" s="92">
        <f t="shared" si="2"/>
        <v>0</v>
      </c>
      <c r="I12" s="6"/>
      <c r="J12" s="8"/>
      <c r="K12" s="8"/>
      <c r="L12" s="8"/>
      <c r="M12" s="90"/>
      <c r="N12" s="6"/>
      <c r="O12" s="6"/>
      <c r="P12" s="6"/>
    </row>
    <row r="13" spans="1:16" x14ac:dyDescent="0.2">
      <c r="A13" s="79">
        <v>8</v>
      </c>
      <c r="B13" s="25"/>
      <c r="C13" s="21"/>
      <c r="D13" s="124" t="b">
        <f t="shared" si="0"/>
        <v>0</v>
      </c>
      <c r="E13" s="124">
        <f t="shared" si="1"/>
        <v>0</v>
      </c>
      <c r="F13" s="16"/>
      <c r="G13" s="92">
        <f t="shared" si="2"/>
        <v>0</v>
      </c>
      <c r="I13" s="6"/>
      <c r="J13" s="8"/>
      <c r="K13" s="8"/>
      <c r="L13" s="8"/>
      <c r="M13" s="6"/>
      <c r="N13" s="6"/>
      <c r="O13" s="6"/>
      <c r="P13" s="6"/>
    </row>
    <row r="14" spans="1:16" x14ac:dyDescent="0.2">
      <c r="A14" s="79">
        <v>9</v>
      </c>
      <c r="B14" s="25"/>
      <c r="C14" s="21"/>
      <c r="D14" s="124" t="b">
        <f t="shared" si="0"/>
        <v>0</v>
      </c>
      <c r="E14" s="124">
        <f t="shared" si="1"/>
        <v>0</v>
      </c>
      <c r="F14" s="16"/>
      <c r="G14" s="92">
        <f t="shared" si="2"/>
        <v>0</v>
      </c>
      <c r="I14" s="6"/>
      <c r="J14" s="8"/>
      <c r="K14" s="8"/>
      <c r="L14" s="8"/>
      <c r="M14" s="6"/>
      <c r="N14" s="6"/>
      <c r="O14" s="6"/>
      <c r="P14" s="6"/>
    </row>
    <row r="15" spans="1:16" ht="13.5" thickBot="1" x14ac:dyDescent="0.25">
      <c r="A15" s="79">
        <v>10</v>
      </c>
      <c r="B15" s="25"/>
      <c r="C15" s="21"/>
      <c r="D15" s="124" t="b">
        <f t="shared" si="0"/>
        <v>0</v>
      </c>
      <c r="E15" s="124">
        <f t="shared" si="1"/>
        <v>0</v>
      </c>
      <c r="F15" s="16"/>
      <c r="G15" s="92">
        <f t="shared" si="2"/>
        <v>0</v>
      </c>
      <c r="I15" s="6"/>
      <c r="J15" s="8"/>
      <c r="K15" s="8"/>
      <c r="L15" s="8"/>
      <c r="M15" s="6"/>
      <c r="N15" s="6"/>
      <c r="O15" s="6"/>
      <c r="P15" s="6"/>
    </row>
    <row r="16" spans="1:16" ht="13.5" thickBot="1" x14ac:dyDescent="0.25">
      <c r="A16" s="80"/>
      <c r="B16" s="138" t="s">
        <v>16</v>
      </c>
      <c r="C16" s="139"/>
      <c r="D16" s="139"/>
      <c r="E16" s="139"/>
      <c r="F16" s="140"/>
      <c r="G16" s="105">
        <f>SUM(G6:G15)+G3</f>
        <v>33125</v>
      </c>
      <c r="I16" s="6"/>
      <c r="J16" s="82"/>
      <c r="K16" s="8"/>
      <c r="L16" s="8"/>
      <c r="M16" s="6"/>
      <c r="N16" s="6"/>
      <c r="O16" s="6"/>
      <c r="P16" s="6"/>
    </row>
    <row r="17" spans="2:16" ht="7.5" customHeight="1" x14ac:dyDescent="0.2">
      <c r="F17" s="2"/>
      <c r="G17" s="2"/>
      <c r="I17" s="6"/>
      <c r="J17" s="8"/>
      <c r="L17" s="8"/>
      <c r="M17" s="6"/>
      <c r="N17" s="6"/>
      <c r="O17" s="6"/>
      <c r="P17" s="6"/>
    </row>
    <row r="18" spans="2:16" x14ac:dyDescent="0.2">
      <c r="I18" s="6"/>
      <c r="J18" s="8"/>
      <c r="L18" s="8"/>
      <c r="M18" s="6"/>
      <c r="N18" s="6"/>
      <c r="O18" s="6"/>
      <c r="P18" s="6"/>
    </row>
    <row r="19" spans="2:16" x14ac:dyDescent="0.2">
      <c r="I19" s="6"/>
      <c r="J19" s="8"/>
      <c r="N19" s="6"/>
      <c r="O19" s="6"/>
      <c r="P19" s="6"/>
    </row>
    <row r="20" spans="2:16" x14ac:dyDescent="0.2">
      <c r="B20" s="8"/>
      <c r="C20" s="8"/>
    </row>
    <row r="21" spans="2:16" x14ac:dyDescent="0.2">
      <c r="H21" s="14"/>
    </row>
  </sheetData>
  <protectedRanges>
    <protectedRange sqref="C3:F4 B6:F15" name="Intervallo2"/>
  </protectedRanges>
  <mergeCells count="5">
    <mergeCell ref="A1:G1"/>
    <mergeCell ref="A2:B2"/>
    <mergeCell ref="B16:F16"/>
    <mergeCell ref="A3:B3"/>
    <mergeCell ref="A4:G4"/>
  </mergeCells>
  <dataValidations count="2">
    <dataValidation type="list" allowBlank="1" showInputMessage="1" showErrorMessage="1" sqref="C3" xr:uid="{00000000-0002-0000-0200-000000000000}">
      <formula1>$J$6:$J$10</formula1>
    </dataValidation>
    <dataValidation type="list" allowBlank="1" showInputMessage="1" showErrorMessage="1" sqref="B6:B15" xr:uid="{00000000-0002-0000-0200-000002000000}">
      <formula1>$K$6:$K$11</formula1>
    </dataValidation>
  </dataValidations>
  <pageMargins left="0.19685039370078741" right="0.19685039370078741" top="0.39370078740157483" bottom="0.19685039370078741" header="0.70866141732283472" footer="0.51181102362204722"/>
  <pageSetup paperSize="9" scale="75" orientation="landscape"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19"/>
  <sheetViews>
    <sheetView zoomScaleNormal="100" workbookViewId="0">
      <selection activeCell="B18" sqref="B18"/>
    </sheetView>
  </sheetViews>
  <sheetFormatPr defaultColWidth="8.85546875" defaultRowHeight="12.75" x14ac:dyDescent="0.2"/>
  <cols>
    <col min="1" max="1" width="29.28515625" bestFit="1" customWidth="1"/>
    <col min="2" max="3" width="18.42578125" style="2" customWidth="1"/>
    <col min="4" max="4" width="14.42578125" customWidth="1"/>
    <col min="5" max="5" width="14.85546875" customWidth="1"/>
    <col min="6" max="6" width="9.85546875" customWidth="1"/>
    <col min="7" max="7" width="10" bestFit="1" customWidth="1"/>
    <col min="8" max="8" width="15.42578125" customWidth="1"/>
    <col min="9" max="9" width="17.85546875" customWidth="1"/>
    <col min="10" max="10" width="18.140625" customWidth="1"/>
  </cols>
  <sheetData>
    <row r="1" spans="1:10" ht="27" customHeight="1" x14ac:dyDescent="0.2">
      <c r="A1" s="149" t="s">
        <v>90</v>
      </c>
      <c r="B1" s="150"/>
      <c r="C1" s="150"/>
      <c r="D1" s="151"/>
      <c r="E1" s="152"/>
      <c r="G1" s="8"/>
      <c r="H1" s="145" t="s">
        <v>96</v>
      </c>
      <c r="I1" s="146"/>
      <c r="J1" s="147"/>
    </row>
    <row r="2" spans="1:10" ht="51" x14ac:dyDescent="0.2">
      <c r="A2" s="41" t="s">
        <v>18</v>
      </c>
      <c r="B2" s="18" t="s">
        <v>64</v>
      </c>
      <c r="C2" s="18" t="s">
        <v>112</v>
      </c>
      <c r="D2" s="18" t="s">
        <v>2</v>
      </c>
      <c r="E2" s="42" t="s">
        <v>10</v>
      </c>
      <c r="G2" s="8"/>
      <c r="H2" s="47" t="s">
        <v>78</v>
      </c>
      <c r="I2" s="22" t="s">
        <v>79</v>
      </c>
      <c r="J2" s="48" t="s">
        <v>80</v>
      </c>
    </row>
    <row r="3" spans="1:10" ht="13.5" thickBot="1" x14ac:dyDescent="0.25">
      <c r="A3" s="39" t="s">
        <v>55</v>
      </c>
      <c r="B3" s="49">
        <f t="shared" ref="B3:B10" si="0">IF(A3=$A$16,$B$16,0)+IF(A3=$A$17,$B$17,0)+IF(A3=$A$18,$B$18,0)+IF(A3=$A$19,$B$19,0)</f>
        <v>31</v>
      </c>
      <c r="C3" s="49">
        <f>B3*125</f>
        <v>3875</v>
      </c>
      <c r="D3" s="107">
        <v>24</v>
      </c>
      <c r="E3" s="108">
        <f>C3*D3</f>
        <v>93000</v>
      </c>
      <c r="H3" s="44">
        <f>COUNTIF(A3:A10,A16)+COUNTIF(A3:A10,A17)</f>
        <v>1</v>
      </c>
      <c r="I3" s="45">
        <f>COUNTIF($A$3:$A$10,A18)+COUNTIF($A$3:$A$10,A19)</f>
        <v>1</v>
      </c>
      <c r="J3" s="46">
        <f>D11</f>
        <v>36</v>
      </c>
    </row>
    <row r="4" spans="1:10" x14ac:dyDescent="0.2">
      <c r="A4" s="39" t="s">
        <v>76</v>
      </c>
      <c r="B4" s="49">
        <f>IF(A4=$A$16,$B$16,0)+IF(A4=$A$17,$B$17,0)+IF(A4=$A$18,$B$18,0)+IF(A4=$A$19,$B$19,0)</f>
        <v>18.7</v>
      </c>
      <c r="C4" s="49">
        <f t="shared" ref="C4:C10" si="1">B4*125</f>
        <v>2337.5</v>
      </c>
      <c r="D4" s="107">
        <v>12</v>
      </c>
      <c r="E4" s="108">
        <f t="shared" ref="E4:E10" si="2">C4*D4</f>
        <v>28050</v>
      </c>
    </row>
    <row r="5" spans="1:10" x14ac:dyDescent="0.2">
      <c r="A5" s="39"/>
      <c r="B5" s="49">
        <f t="shared" si="0"/>
        <v>0</v>
      </c>
      <c r="C5" s="49">
        <f t="shared" si="1"/>
        <v>0</v>
      </c>
      <c r="D5" s="107"/>
      <c r="E5" s="108">
        <f t="shared" si="2"/>
        <v>0</v>
      </c>
    </row>
    <row r="6" spans="1:10" x14ac:dyDescent="0.2">
      <c r="A6" s="39"/>
      <c r="B6" s="49">
        <f t="shared" si="0"/>
        <v>0</v>
      </c>
      <c r="C6" s="49">
        <f t="shared" si="1"/>
        <v>0</v>
      </c>
      <c r="D6" s="107"/>
      <c r="E6" s="108">
        <f t="shared" si="2"/>
        <v>0</v>
      </c>
    </row>
    <row r="7" spans="1:10" x14ac:dyDescent="0.2">
      <c r="A7" s="39"/>
      <c r="B7" s="49">
        <f t="shared" si="0"/>
        <v>0</v>
      </c>
      <c r="C7" s="49">
        <f t="shared" si="1"/>
        <v>0</v>
      </c>
      <c r="D7" s="107"/>
      <c r="E7" s="108">
        <f t="shared" si="2"/>
        <v>0</v>
      </c>
    </row>
    <row r="8" spans="1:10" x14ac:dyDescent="0.2">
      <c r="A8" s="39"/>
      <c r="B8" s="49">
        <f t="shared" si="0"/>
        <v>0</v>
      </c>
      <c r="C8" s="49">
        <f t="shared" si="1"/>
        <v>0</v>
      </c>
      <c r="D8" s="107"/>
      <c r="E8" s="108">
        <f t="shared" si="2"/>
        <v>0</v>
      </c>
    </row>
    <row r="9" spans="1:10" x14ac:dyDescent="0.2">
      <c r="A9" s="39"/>
      <c r="B9" s="49">
        <f t="shared" si="0"/>
        <v>0</v>
      </c>
      <c r="C9" s="49">
        <f t="shared" si="1"/>
        <v>0</v>
      </c>
      <c r="D9" s="107"/>
      <c r="E9" s="108">
        <f t="shared" si="2"/>
        <v>0</v>
      </c>
    </row>
    <row r="10" spans="1:10" x14ac:dyDescent="0.2">
      <c r="A10" s="39"/>
      <c r="B10" s="49">
        <f t="shared" si="0"/>
        <v>0</v>
      </c>
      <c r="C10" s="49">
        <f t="shared" si="1"/>
        <v>0</v>
      </c>
      <c r="D10" s="107"/>
      <c r="E10" s="108">
        <f t="shared" si="2"/>
        <v>0</v>
      </c>
    </row>
    <row r="11" spans="1:10" ht="13.5" thickBot="1" x14ac:dyDescent="0.25">
      <c r="A11" s="43" t="s">
        <v>8</v>
      </c>
      <c r="B11" s="148"/>
      <c r="C11" s="148"/>
      <c r="D11" s="110">
        <f>SUM(D3:D10)</f>
        <v>36</v>
      </c>
      <c r="E11" s="109">
        <f>SUM(E3:E10)</f>
        <v>121050</v>
      </c>
      <c r="G11" s="7"/>
    </row>
    <row r="12" spans="1:10" x14ac:dyDescent="0.2">
      <c r="E12" s="5"/>
    </row>
    <row r="13" spans="1:10" ht="6.75" customHeight="1" x14ac:dyDescent="0.2">
      <c r="A13" s="40"/>
      <c r="B13" s="40"/>
      <c r="C13" s="40"/>
      <c r="D13" s="40"/>
      <c r="E13" s="40"/>
    </row>
    <row r="14" spans="1:10" x14ac:dyDescent="0.2">
      <c r="A14" s="36" t="s">
        <v>118</v>
      </c>
      <c r="B14" s="37"/>
      <c r="C14" s="111"/>
      <c r="D14" s="12"/>
      <c r="E14" s="12"/>
    </row>
    <row r="15" spans="1:10" ht="25.5" x14ac:dyDescent="0.2">
      <c r="A15" s="38" t="s">
        <v>7</v>
      </c>
      <c r="B15" s="35" t="s">
        <v>77</v>
      </c>
      <c r="C15" s="111"/>
    </row>
    <row r="16" spans="1:10" x14ac:dyDescent="0.2">
      <c r="A16" s="10" t="s">
        <v>74</v>
      </c>
      <c r="B16" s="106">
        <v>31</v>
      </c>
    </row>
    <row r="17" spans="1:2" x14ac:dyDescent="0.2">
      <c r="A17" s="11" t="s">
        <v>55</v>
      </c>
      <c r="B17" s="106">
        <v>31</v>
      </c>
    </row>
    <row r="18" spans="1:2" x14ac:dyDescent="0.2">
      <c r="A18" s="11" t="s">
        <v>76</v>
      </c>
      <c r="B18" s="106">
        <v>18.7</v>
      </c>
    </row>
    <row r="19" spans="1:2" x14ac:dyDescent="0.2">
      <c r="A19" s="11" t="s">
        <v>75</v>
      </c>
      <c r="B19" s="106">
        <v>28.05</v>
      </c>
    </row>
  </sheetData>
  <protectedRanges>
    <protectedRange sqref="A3:D10" name="Intervallo2"/>
  </protectedRanges>
  <mergeCells count="3">
    <mergeCell ref="H1:J1"/>
    <mergeCell ref="B11:C11"/>
    <mergeCell ref="A1:E1"/>
  </mergeCells>
  <dataValidations count="1">
    <dataValidation type="list" allowBlank="1" showInputMessage="1" showErrorMessage="1" sqref="A3:A10" xr:uid="{00000000-0002-0000-0300-000000000000}">
      <formula1>$A$16:$A$19</formula1>
    </dataValidation>
  </dataValidations>
  <pageMargins left="0.19685039370078741" right="0.19685039370078741" top="0.39370078740157483" bottom="0.19685039370078741" header="0.70866141732283472" footer="0.51181102362204722"/>
  <pageSetup paperSize="9" scale="75" orientation="landscape" r:id="rId1"/>
  <headerFooter alignWithMargins="0">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G51"/>
  <sheetViews>
    <sheetView zoomScaleNormal="100" workbookViewId="0">
      <selection activeCell="J25" sqref="J25"/>
    </sheetView>
  </sheetViews>
  <sheetFormatPr defaultRowHeight="12.75" x14ac:dyDescent="0.2"/>
  <cols>
    <col min="1" max="1" width="48.140625" style="54" customWidth="1"/>
    <col min="2" max="2" width="12.42578125" style="54" customWidth="1"/>
    <col min="3" max="3" width="10.5703125" style="54" customWidth="1"/>
    <col min="4" max="4" width="13.7109375" style="54" customWidth="1"/>
    <col min="5" max="5" width="11.42578125" style="54" customWidth="1"/>
    <col min="6" max="6" width="17.7109375" style="54" customWidth="1"/>
    <col min="7" max="7" width="11.28515625" style="54" customWidth="1"/>
    <col min="8" max="256" width="9.140625" style="54"/>
    <col min="257" max="257" width="48.140625" style="54" customWidth="1"/>
    <col min="258" max="258" width="12.42578125" style="54" customWidth="1"/>
    <col min="259" max="259" width="10.5703125" style="54" customWidth="1"/>
    <col min="260" max="260" width="13.85546875" style="54" customWidth="1"/>
    <col min="261" max="261" width="11.42578125" style="54" customWidth="1"/>
    <col min="262" max="262" width="14.7109375" style="54" customWidth="1"/>
    <col min="263" max="512" width="9.140625" style="54"/>
    <col min="513" max="513" width="48.140625" style="54" customWidth="1"/>
    <col min="514" max="514" width="12.42578125" style="54" customWidth="1"/>
    <col min="515" max="515" width="10.5703125" style="54" customWidth="1"/>
    <col min="516" max="516" width="13.85546875" style="54" customWidth="1"/>
    <col min="517" max="517" width="11.42578125" style="54" customWidth="1"/>
    <col min="518" max="518" width="14.7109375" style="54" customWidth="1"/>
    <col min="519" max="768" width="9.140625" style="54"/>
    <col min="769" max="769" width="48.140625" style="54" customWidth="1"/>
    <col min="770" max="770" width="12.42578125" style="54" customWidth="1"/>
    <col min="771" max="771" width="10.5703125" style="54" customWidth="1"/>
    <col min="772" max="772" width="13.85546875" style="54" customWidth="1"/>
    <col min="773" max="773" width="11.42578125" style="54" customWidth="1"/>
    <col min="774" max="774" width="14.7109375" style="54" customWidth="1"/>
    <col min="775" max="1024" width="9.140625" style="54"/>
    <col min="1025" max="1025" width="48.140625" style="54" customWidth="1"/>
    <col min="1026" max="1026" width="12.42578125" style="54" customWidth="1"/>
    <col min="1027" max="1027" width="10.5703125" style="54" customWidth="1"/>
    <col min="1028" max="1028" width="13.85546875" style="54" customWidth="1"/>
    <col min="1029" max="1029" width="11.42578125" style="54" customWidth="1"/>
    <col min="1030" max="1030" width="14.7109375" style="54" customWidth="1"/>
    <col min="1031" max="1280" width="9.140625" style="54"/>
    <col min="1281" max="1281" width="48.140625" style="54" customWidth="1"/>
    <col min="1282" max="1282" width="12.42578125" style="54" customWidth="1"/>
    <col min="1283" max="1283" width="10.5703125" style="54" customWidth="1"/>
    <col min="1284" max="1284" width="13.85546875" style="54" customWidth="1"/>
    <col min="1285" max="1285" width="11.42578125" style="54" customWidth="1"/>
    <col min="1286" max="1286" width="14.7109375" style="54" customWidth="1"/>
    <col min="1287" max="1536" width="9.140625" style="54"/>
    <col min="1537" max="1537" width="48.140625" style="54" customWidth="1"/>
    <col min="1538" max="1538" width="12.42578125" style="54" customWidth="1"/>
    <col min="1539" max="1539" width="10.5703125" style="54" customWidth="1"/>
    <col min="1540" max="1540" width="13.85546875" style="54" customWidth="1"/>
    <col min="1541" max="1541" width="11.42578125" style="54" customWidth="1"/>
    <col min="1542" max="1542" width="14.7109375" style="54" customWidth="1"/>
    <col min="1543" max="1792" width="9.140625" style="54"/>
    <col min="1793" max="1793" width="48.140625" style="54" customWidth="1"/>
    <col min="1794" max="1794" width="12.42578125" style="54" customWidth="1"/>
    <col min="1795" max="1795" width="10.5703125" style="54" customWidth="1"/>
    <col min="1796" max="1796" width="13.85546875" style="54" customWidth="1"/>
    <col min="1797" max="1797" width="11.42578125" style="54" customWidth="1"/>
    <col min="1798" max="1798" width="14.7109375" style="54" customWidth="1"/>
    <col min="1799" max="2048" width="9.140625" style="54"/>
    <col min="2049" max="2049" width="48.140625" style="54" customWidth="1"/>
    <col min="2050" max="2050" width="12.42578125" style="54" customWidth="1"/>
    <col min="2051" max="2051" width="10.5703125" style="54" customWidth="1"/>
    <col min="2052" max="2052" width="13.85546875" style="54" customWidth="1"/>
    <col min="2053" max="2053" width="11.42578125" style="54" customWidth="1"/>
    <col min="2054" max="2054" width="14.7109375" style="54" customWidth="1"/>
    <col min="2055" max="2304" width="9.140625" style="54"/>
    <col min="2305" max="2305" width="48.140625" style="54" customWidth="1"/>
    <col min="2306" max="2306" width="12.42578125" style="54" customWidth="1"/>
    <col min="2307" max="2307" width="10.5703125" style="54" customWidth="1"/>
    <col min="2308" max="2308" width="13.85546875" style="54" customWidth="1"/>
    <col min="2309" max="2309" width="11.42578125" style="54" customWidth="1"/>
    <col min="2310" max="2310" width="14.7109375" style="54" customWidth="1"/>
    <col min="2311" max="2560" width="9.140625" style="54"/>
    <col min="2561" max="2561" width="48.140625" style="54" customWidth="1"/>
    <col min="2562" max="2562" width="12.42578125" style="54" customWidth="1"/>
    <col min="2563" max="2563" width="10.5703125" style="54" customWidth="1"/>
    <col min="2564" max="2564" width="13.85546875" style="54" customWidth="1"/>
    <col min="2565" max="2565" width="11.42578125" style="54" customWidth="1"/>
    <col min="2566" max="2566" width="14.7109375" style="54" customWidth="1"/>
    <col min="2567" max="2816" width="9.140625" style="54"/>
    <col min="2817" max="2817" width="48.140625" style="54" customWidth="1"/>
    <col min="2818" max="2818" width="12.42578125" style="54" customWidth="1"/>
    <col min="2819" max="2819" width="10.5703125" style="54" customWidth="1"/>
    <col min="2820" max="2820" width="13.85546875" style="54" customWidth="1"/>
    <col min="2821" max="2821" width="11.42578125" style="54" customWidth="1"/>
    <col min="2822" max="2822" width="14.7109375" style="54" customWidth="1"/>
    <col min="2823" max="3072" width="9.140625" style="54"/>
    <col min="3073" max="3073" width="48.140625" style="54" customWidth="1"/>
    <col min="3074" max="3074" width="12.42578125" style="54" customWidth="1"/>
    <col min="3075" max="3075" width="10.5703125" style="54" customWidth="1"/>
    <col min="3076" max="3076" width="13.85546875" style="54" customWidth="1"/>
    <col min="3077" max="3077" width="11.42578125" style="54" customWidth="1"/>
    <col min="3078" max="3078" width="14.7109375" style="54" customWidth="1"/>
    <col min="3079" max="3328" width="9.140625" style="54"/>
    <col min="3329" max="3329" width="48.140625" style="54" customWidth="1"/>
    <col min="3330" max="3330" width="12.42578125" style="54" customWidth="1"/>
    <col min="3331" max="3331" width="10.5703125" style="54" customWidth="1"/>
    <col min="3332" max="3332" width="13.85546875" style="54" customWidth="1"/>
    <col min="3333" max="3333" width="11.42578125" style="54" customWidth="1"/>
    <col min="3334" max="3334" width="14.7109375" style="54" customWidth="1"/>
    <col min="3335" max="3584" width="9.140625" style="54"/>
    <col min="3585" max="3585" width="48.140625" style="54" customWidth="1"/>
    <col min="3586" max="3586" width="12.42578125" style="54" customWidth="1"/>
    <col min="3587" max="3587" width="10.5703125" style="54" customWidth="1"/>
    <col min="3588" max="3588" width="13.85546875" style="54" customWidth="1"/>
    <col min="3589" max="3589" width="11.42578125" style="54" customWidth="1"/>
    <col min="3590" max="3590" width="14.7109375" style="54" customWidth="1"/>
    <col min="3591" max="3840" width="9.140625" style="54"/>
    <col min="3841" max="3841" width="48.140625" style="54" customWidth="1"/>
    <col min="3842" max="3842" width="12.42578125" style="54" customWidth="1"/>
    <col min="3843" max="3843" width="10.5703125" style="54" customWidth="1"/>
    <col min="3844" max="3844" width="13.85546875" style="54" customWidth="1"/>
    <col min="3845" max="3845" width="11.42578125" style="54" customWidth="1"/>
    <col min="3846" max="3846" width="14.7109375" style="54" customWidth="1"/>
    <col min="3847" max="4096" width="9.140625" style="54"/>
    <col min="4097" max="4097" width="48.140625" style="54" customWidth="1"/>
    <col min="4098" max="4098" width="12.42578125" style="54" customWidth="1"/>
    <col min="4099" max="4099" width="10.5703125" style="54" customWidth="1"/>
    <col min="4100" max="4100" width="13.85546875" style="54" customWidth="1"/>
    <col min="4101" max="4101" width="11.42578125" style="54" customWidth="1"/>
    <col min="4102" max="4102" width="14.7109375" style="54" customWidth="1"/>
    <col min="4103" max="4352" width="9.140625" style="54"/>
    <col min="4353" max="4353" width="48.140625" style="54" customWidth="1"/>
    <col min="4354" max="4354" width="12.42578125" style="54" customWidth="1"/>
    <col min="4355" max="4355" width="10.5703125" style="54" customWidth="1"/>
    <col min="4356" max="4356" width="13.85546875" style="54" customWidth="1"/>
    <col min="4357" max="4357" width="11.42578125" style="54" customWidth="1"/>
    <col min="4358" max="4358" width="14.7109375" style="54" customWidth="1"/>
    <col min="4359" max="4608" width="9.140625" style="54"/>
    <col min="4609" max="4609" width="48.140625" style="54" customWidth="1"/>
    <col min="4610" max="4610" width="12.42578125" style="54" customWidth="1"/>
    <col min="4611" max="4611" width="10.5703125" style="54" customWidth="1"/>
    <col min="4612" max="4612" width="13.85546875" style="54" customWidth="1"/>
    <col min="4613" max="4613" width="11.42578125" style="54" customWidth="1"/>
    <col min="4614" max="4614" width="14.7109375" style="54" customWidth="1"/>
    <col min="4615" max="4864" width="9.140625" style="54"/>
    <col min="4865" max="4865" width="48.140625" style="54" customWidth="1"/>
    <col min="4866" max="4866" width="12.42578125" style="54" customWidth="1"/>
    <col min="4867" max="4867" width="10.5703125" style="54" customWidth="1"/>
    <col min="4868" max="4868" width="13.85546875" style="54" customWidth="1"/>
    <col min="4869" max="4869" width="11.42578125" style="54" customWidth="1"/>
    <col min="4870" max="4870" width="14.7109375" style="54" customWidth="1"/>
    <col min="4871" max="5120" width="9.140625" style="54"/>
    <col min="5121" max="5121" width="48.140625" style="54" customWidth="1"/>
    <col min="5122" max="5122" width="12.42578125" style="54" customWidth="1"/>
    <col min="5123" max="5123" width="10.5703125" style="54" customWidth="1"/>
    <col min="5124" max="5124" width="13.85546875" style="54" customWidth="1"/>
    <col min="5125" max="5125" width="11.42578125" style="54" customWidth="1"/>
    <col min="5126" max="5126" width="14.7109375" style="54" customWidth="1"/>
    <col min="5127" max="5376" width="9.140625" style="54"/>
    <col min="5377" max="5377" width="48.140625" style="54" customWidth="1"/>
    <col min="5378" max="5378" width="12.42578125" style="54" customWidth="1"/>
    <col min="5379" max="5379" width="10.5703125" style="54" customWidth="1"/>
    <col min="5380" max="5380" width="13.85546875" style="54" customWidth="1"/>
    <col min="5381" max="5381" width="11.42578125" style="54" customWidth="1"/>
    <col min="5382" max="5382" width="14.7109375" style="54" customWidth="1"/>
    <col min="5383" max="5632" width="9.140625" style="54"/>
    <col min="5633" max="5633" width="48.140625" style="54" customWidth="1"/>
    <col min="5634" max="5634" width="12.42578125" style="54" customWidth="1"/>
    <col min="5635" max="5635" width="10.5703125" style="54" customWidth="1"/>
    <col min="5636" max="5636" width="13.85546875" style="54" customWidth="1"/>
    <col min="5637" max="5637" width="11.42578125" style="54" customWidth="1"/>
    <col min="5638" max="5638" width="14.7109375" style="54" customWidth="1"/>
    <col min="5639" max="5888" width="9.140625" style="54"/>
    <col min="5889" max="5889" width="48.140625" style="54" customWidth="1"/>
    <col min="5890" max="5890" width="12.42578125" style="54" customWidth="1"/>
    <col min="5891" max="5891" width="10.5703125" style="54" customWidth="1"/>
    <col min="5892" max="5892" width="13.85546875" style="54" customWidth="1"/>
    <col min="5893" max="5893" width="11.42578125" style="54" customWidth="1"/>
    <col min="5894" max="5894" width="14.7109375" style="54" customWidth="1"/>
    <col min="5895" max="6144" width="9.140625" style="54"/>
    <col min="6145" max="6145" width="48.140625" style="54" customWidth="1"/>
    <col min="6146" max="6146" width="12.42578125" style="54" customWidth="1"/>
    <col min="6147" max="6147" width="10.5703125" style="54" customWidth="1"/>
    <col min="6148" max="6148" width="13.85546875" style="54" customWidth="1"/>
    <col min="6149" max="6149" width="11.42578125" style="54" customWidth="1"/>
    <col min="6150" max="6150" width="14.7109375" style="54" customWidth="1"/>
    <col min="6151" max="6400" width="9.140625" style="54"/>
    <col min="6401" max="6401" width="48.140625" style="54" customWidth="1"/>
    <col min="6402" max="6402" width="12.42578125" style="54" customWidth="1"/>
    <col min="6403" max="6403" width="10.5703125" style="54" customWidth="1"/>
    <col min="6404" max="6404" width="13.85546875" style="54" customWidth="1"/>
    <col min="6405" max="6405" width="11.42578125" style="54" customWidth="1"/>
    <col min="6406" max="6406" width="14.7109375" style="54" customWidth="1"/>
    <col min="6407" max="6656" width="9.140625" style="54"/>
    <col min="6657" max="6657" width="48.140625" style="54" customWidth="1"/>
    <col min="6658" max="6658" width="12.42578125" style="54" customWidth="1"/>
    <col min="6659" max="6659" width="10.5703125" style="54" customWidth="1"/>
    <col min="6660" max="6660" width="13.85546875" style="54" customWidth="1"/>
    <col min="6661" max="6661" width="11.42578125" style="54" customWidth="1"/>
    <col min="6662" max="6662" width="14.7109375" style="54" customWidth="1"/>
    <col min="6663" max="6912" width="9.140625" style="54"/>
    <col min="6913" max="6913" width="48.140625" style="54" customWidth="1"/>
    <col min="6914" max="6914" width="12.42578125" style="54" customWidth="1"/>
    <col min="6915" max="6915" width="10.5703125" style="54" customWidth="1"/>
    <col min="6916" max="6916" width="13.85546875" style="54" customWidth="1"/>
    <col min="6917" max="6917" width="11.42578125" style="54" customWidth="1"/>
    <col min="6918" max="6918" width="14.7109375" style="54" customWidth="1"/>
    <col min="6919" max="7168" width="9.140625" style="54"/>
    <col min="7169" max="7169" width="48.140625" style="54" customWidth="1"/>
    <col min="7170" max="7170" width="12.42578125" style="54" customWidth="1"/>
    <col min="7171" max="7171" width="10.5703125" style="54" customWidth="1"/>
    <col min="7172" max="7172" width="13.85546875" style="54" customWidth="1"/>
    <col min="7173" max="7173" width="11.42578125" style="54" customWidth="1"/>
    <col min="7174" max="7174" width="14.7109375" style="54" customWidth="1"/>
    <col min="7175" max="7424" width="9.140625" style="54"/>
    <col min="7425" max="7425" width="48.140625" style="54" customWidth="1"/>
    <col min="7426" max="7426" width="12.42578125" style="54" customWidth="1"/>
    <col min="7427" max="7427" width="10.5703125" style="54" customWidth="1"/>
    <col min="7428" max="7428" width="13.85546875" style="54" customWidth="1"/>
    <col min="7429" max="7429" width="11.42578125" style="54" customWidth="1"/>
    <col min="7430" max="7430" width="14.7109375" style="54" customWidth="1"/>
    <col min="7431" max="7680" width="9.140625" style="54"/>
    <col min="7681" max="7681" width="48.140625" style="54" customWidth="1"/>
    <col min="7682" max="7682" width="12.42578125" style="54" customWidth="1"/>
    <col min="7683" max="7683" width="10.5703125" style="54" customWidth="1"/>
    <col min="7684" max="7684" width="13.85546875" style="54" customWidth="1"/>
    <col min="7685" max="7685" width="11.42578125" style="54" customWidth="1"/>
    <col min="7686" max="7686" width="14.7109375" style="54" customWidth="1"/>
    <col min="7687" max="7936" width="9.140625" style="54"/>
    <col min="7937" max="7937" width="48.140625" style="54" customWidth="1"/>
    <col min="7938" max="7938" width="12.42578125" style="54" customWidth="1"/>
    <col min="7939" max="7939" width="10.5703125" style="54" customWidth="1"/>
    <col min="7940" max="7940" width="13.85546875" style="54" customWidth="1"/>
    <col min="7941" max="7941" width="11.42578125" style="54" customWidth="1"/>
    <col min="7942" max="7942" width="14.7109375" style="54" customWidth="1"/>
    <col min="7943" max="8192" width="9.140625" style="54"/>
    <col min="8193" max="8193" width="48.140625" style="54" customWidth="1"/>
    <col min="8194" max="8194" width="12.42578125" style="54" customWidth="1"/>
    <col min="8195" max="8195" width="10.5703125" style="54" customWidth="1"/>
    <col min="8196" max="8196" width="13.85546875" style="54" customWidth="1"/>
    <col min="8197" max="8197" width="11.42578125" style="54" customWidth="1"/>
    <col min="8198" max="8198" width="14.7109375" style="54" customWidth="1"/>
    <col min="8199" max="8448" width="9.140625" style="54"/>
    <col min="8449" max="8449" width="48.140625" style="54" customWidth="1"/>
    <col min="8450" max="8450" width="12.42578125" style="54" customWidth="1"/>
    <col min="8451" max="8451" width="10.5703125" style="54" customWidth="1"/>
    <col min="8452" max="8452" width="13.85546875" style="54" customWidth="1"/>
    <col min="8453" max="8453" width="11.42578125" style="54" customWidth="1"/>
    <col min="8454" max="8454" width="14.7109375" style="54" customWidth="1"/>
    <col min="8455" max="8704" width="9.140625" style="54"/>
    <col min="8705" max="8705" width="48.140625" style="54" customWidth="1"/>
    <col min="8706" max="8706" width="12.42578125" style="54" customWidth="1"/>
    <col min="8707" max="8707" width="10.5703125" style="54" customWidth="1"/>
    <col min="8708" max="8708" width="13.85546875" style="54" customWidth="1"/>
    <col min="8709" max="8709" width="11.42578125" style="54" customWidth="1"/>
    <col min="8710" max="8710" width="14.7109375" style="54" customWidth="1"/>
    <col min="8711" max="8960" width="9.140625" style="54"/>
    <col min="8961" max="8961" width="48.140625" style="54" customWidth="1"/>
    <col min="8962" max="8962" width="12.42578125" style="54" customWidth="1"/>
    <col min="8963" max="8963" width="10.5703125" style="54" customWidth="1"/>
    <col min="8964" max="8964" width="13.85546875" style="54" customWidth="1"/>
    <col min="8965" max="8965" width="11.42578125" style="54" customWidth="1"/>
    <col min="8966" max="8966" width="14.7109375" style="54" customWidth="1"/>
    <col min="8967" max="9216" width="9.140625" style="54"/>
    <col min="9217" max="9217" width="48.140625" style="54" customWidth="1"/>
    <col min="9218" max="9218" width="12.42578125" style="54" customWidth="1"/>
    <col min="9219" max="9219" width="10.5703125" style="54" customWidth="1"/>
    <col min="9220" max="9220" width="13.85546875" style="54" customWidth="1"/>
    <col min="9221" max="9221" width="11.42578125" style="54" customWidth="1"/>
    <col min="9222" max="9222" width="14.7109375" style="54" customWidth="1"/>
    <col min="9223" max="9472" width="9.140625" style="54"/>
    <col min="9473" max="9473" width="48.140625" style="54" customWidth="1"/>
    <col min="9474" max="9474" width="12.42578125" style="54" customWidth="1"/>
    <col min="9475" max="9475" width="10.5703125" style="54" customWidth="1"/>
    <col min="9476" max="9476" width="13.85546875" style="54" customWidth="1"/>
    <col min="9477" max="9477" width="11.42578125" style="54" customWidth="1"/>
    <col min="9478" max="9478" width="14.7109375" style="54" customWidth="1"/>
    <col min="9479" max="9728" width="9.140625" style="54"/>
    <col min="9729" max="9729" width="48.140625" style="54" customWidth="1"/>
    <col min="9730" max="9730" width="12.42578125" style="54" customWidth="1"/>
    <col min="9731" max="9731" width="10.5703125" style="54" customWidth="1"/>
    <col min="9732" max="9732" width="13.85546875" style="54" customWidth="1"/>
    <col min="9733" max="9733" width="11.42578125" style="54" customWidth="1"/>
    <col min="9734" max="9734" width="14.7109375" style="54" customWidth="1"/>
    <col min="9735" max="9984" width="9.140625" style="54"/>
    <col min="9985" max="9985" width="48.140625" style="54" customWidth="1"/>
    <col min="9986" max="9986" width="12.42578125" style="54" customWidth="1"/>
    <col min="9987" max="9987" width="10.5703125" style="54" customWidth="1"/>
    <col min="9988" max="9988" width="13.85546875" style="54" customWidth="1"/>
    <col min="9989" max="9989" width="11.42578125" style="54" customWidth="1"/>
    <col min="9990" max="9990" width="14.7109375" style="54" customWidth="1"/>
    <col min="9991" max="10240" width="9.140625" style="54"/>
    <col min="10241" max="10241" width="48.140625" style="54" customWidth="1"/>
    <col min="10242" max="10242" width="12.42578125" style="54" customWidth="1"/>
    <col min="10243" max="10243" width="10.5703125" style="54" customWidth="1"/>
    <col min="10244" max="10244" width="13.85546875" style="54" customWidth="1"/>
    <col min="10245" max="10245" width="11.42578125" style="54" customWidth="1"/>
    <col min="10246" max="10246" width="14.7109375" style="54" customWidth="1"/>
    <col min="10247" max="10496" width="9.140625" style="54"/>
    <col min="10497" max="10497" width="48.140625" style="54" customWidth="1"/>
    <col min="10498" max="10498" width="12.42578125" style="54" customWidth="1"/>
    <col min="10499" max="10499" width="10.5703125" style="54" customWidth="1"/>
    <col min="10500" max="10500" width="13.85546875" style="54" customWidth="1"/>
    <col min="10501" max="10501" width="11.42578125" style="54" customWidth="1"/>
    <col min="10502" max="10502" width="14.7109375" style="54" customWidth="1"/>
    <col min="10503" max="10752" width="9.140625" style="54"/>
    <col min="10753" max="10753" width="48.140625" style="54" customWidth="1"/>
    <col min="10754" max="10754" width="12.42578125" style="54" customWidth="1"/>
    <col min="10755" max="10755" width="10.5703125" style="54" customWidth="1"/>
    <col min="10756" max="10756" width="13.85546875" style="54" customWidth="1"/>
    <col min="10757" max="10757" width="11.42578125" style="54" customWidth="1"/>
    <col min="10758" max="10758" width="14.7109375" style="54" customWidth="1"/>
    <col min="10759" max="11008" width="9.140625" style="54"/>
    <col min="11009" max="11009" width="48.140625" style="54" customWidth="1"/>
    <col min="11010" max="11010" width="12.42578125" style="54" customWidth="1"/>
    <col min="11011" max="11011" width="10.5703125" style="54" customWidth="1"/>
    <col min="11012" max="11012" width="13.85546875" style="54" customWidth="1"/>
    <col min="11013" max="11013" width="11.42578125" style="54" customWidth="1"/>
    <col min="11014" max="11014" width="14.7109375" style="54" customWidth="1"/>
    <col min="11015" max="11264" width="9.140625" style="54"/>
    <col min="11265" max="11265" width="48.140625" style="54" customWidth="1"/>
    <col min="11266" max="11266" width="12.42578125" style="54" customWidth="1"/>
    <col min="11267" max="11267" width="10.5703125" style="54" customWidth="1"/>
    <col min="11268" max="11268" width="13.85546875" style="54" customWidth="1"/>
    <col min="11269" max="11269" width="11.42578125" style="54" customWidth="1"/>
    <col min="11270" max="11270" width="14.7109375" style="54" customWidth="1"/>
    <col min="11271" max="11520" width="9.140625" style="54"/>
    <col min="11521" max="11521" width="48.140625" style="54" customWidth="1"/>
    <col min="11522" max="11522" width="12.42578125" style="54" customWidth="1"/>
    <col min="11523" max="11523" width="10.5703125" style="54" customWidth="1"/>
    <col min="11524" max="11524" width="13.85546875" style="54" customWidth="1"/>
    <col min="11525" max="11525" width="11.42578125" style="54" customWidth="1"/>
    <col min="11526" max="11526" width="14.7109375" style="54" customWidth="1"/>
    <col min="11527" max="11776" width="9.140625" style="54"/>
    <col min="11777" max="11777" width="48.140625" style="54" customWidth="1"/>
    <col min="11778" max="11778" width="12.42578125" style="54" customWidth="1"/>
    <col min="11779" max="11779" width="10.5703125" style="54" customWidth="1"/>
    <col min="11780" max="11780" width="13.85546875" style="54" customWidth="1"/>
    <col min="11781" max="11781" width="11.42578125" style="54" customWidth="1"/>
    <col min="11782" max="11782" width="14.7109375" style="54" customWidth="1"/>
    <col min="11783" max="12032" width="9.140625" style="54"/>
    <col min="12033" max="12033" width="48.140625" style="54" customWidth="1"/>
    <col min="12034" max="12034" width="12.42578125" style="54" customWidth="1"/>
    <col min="12035" max="12035" width="10.5703125" style="54" customWidth="1"/>
    <col min="12036" max="12036" width="13.85546875" style="54" customWidth="1"/>
    <col min="12037" max="12037" width="11.42578125" style="54" customWidth="1"/>
    <col min="12038" max="12038" width="14.7109375" style="54" customWidth="1"/>
    <col min="12039" max="12288" width="9.140625" style="54"/>
    <col min="12289" max="12289" width="48.140625" style="54" customWidth="1"/>
    <col min="12290" max="12290" width="12.42578125" style="54" customWidth="1"/>
    <col min="12291" max="12291" width="10.5703125" style="54" customWidth="1"/>
    <col min="12292" max="12292" width="13.85546875" style="54" customWidth="1"/>
    <col min="12293" max="12293" width="11.42578125" style="54" customWidth="1"/>
    <col min="12294" max="12294" width="14.7109375" style="54" customWidth="1"/>
    <col min="12295" max="12544" width="9.140625" style="54"/>
    <col min="12545" max="12545" width="48.140625" style="54" customWidth="1"/>
    <col min="12546" max="12546" width="12.42578125" style="54" customWidth="1"/>
    <col min="12547" max="12547" width="10.5703125" style="54" customWidth="1"/>
    <col min="12548" max="12548" width="13.85546875" style="54" customWidth="1"/>
    <col min="12549" max="12549" width="11.42578125" style="54" customWidth="1"/>
    <col min="12550" max="12550" width="14.7109375" style="54" customWidth="1"/>
    <col min="12551" max="12800" width="9.140625" style="54"/>
    <col min="12801" max="12801" width="48.140625" style="54" customWidth="1"/>
    <col min="12802" max="12802" width="12.42578125" style="54" customWidth="1"/>
    <col min="12803" max="12803" width="10.5703125" style="54" customWidth="1"/>
    <col min="12804" max="12804" width="13.85546875" style="54" customWidth="1"/>
    <col min="12805" max="12805" width="11.42578125" style="54" customWidth="1"/>
    <col min="12806" max="12806" width="14.7109375" style="54" customWidth="1"/>
    <col min="12807" max="13056" width="9.140625" style="54"/>
    <col min="13057" max="13057" width="48.140625" style="54" customWidth="1"/>
    <col min="13058" max="13058" width="12.42578125" style="54" customWidth="1"/>
    <col min="13059" max="13059" width="10.5703125" style="54" customWidth="1"/>
    <col min="13060" max="13060" width="13.85546875" style="54" customWidth="1"/>
    <col min="13061" max="13061" width="11.42578125" style="54" customWidth="1"/>
    <col min="13062" max="13062" width="14.7109375" style="54" customWidth="1"/>
    <col min="13063" max="13312" width="9.140625" style="54"/>
    <col min="13313" max="13313" width="48.140625" style="54" customWidth="1"/>
    <col min="13314" max="13314" width="12.42578125" style="54" customWidth="1"/>
    <col min="13315" max="13315" width="10.5703125" style="54" customWidth="1"/>
    <col min="13316" max="13316" width="13.85546875" style="54" customWidth="1"/>
    <col min="13317" max="13317" width="11.42578125" style="54" customWidth="1"/>
    <col min="13318" max="13318" width="14.7109375" style="54" customWidth="1"/>
    <col min="13319" max="13568" width="9.140625" style="54"/>
    <col min="13569" max="13569" width="48.140625" style="54" customWidth="1"/>
    <col min="13570" max="13570" width="12.42578125" style="54" customWidth="1"/>
    <col min="13571" max="13571" width="10.5703125" style="54" customWidth="1"/>
    <col min="13572" max="13572" width="13.85546875" style="54" customWidth="1"/>
    <col min="13573" max="13573" width="11.42578125" style="54" customWidth="1"/>
    <col min="13574" max="13574" width="14.7109375" style="54" customWidth="1"/>
    <col min="13575" max="13824" width="9.140625" style="54"/>
    <col min="13825" max="13825" width="48.140625" style="54" customWidth="1"/>
    <col min="13826" max="13826" width="12.42578125" style="54" customWidth="1"/>
    <col min="13827" max="13827" width="10.5703125" style="54" customWidth="1"/>
    <col min="13828" max="13828" width="13.85546875" style="54" customWidth="1"/>
    <col min="13829" max="13829" width="11.42578125" style="54" customWidth="1"/>
    <col min="13830" max="13830" width="14.7109375" style="54" customWidth="1"/>
    <col min="13831" max="14080" width="9.140625" style="54"/>
    <col min="14081" max="14081" width="48.140625" style="54" customWidth="1"/>
    <col min="14082" max="14082" width="12.42578125" style="54" customWidth="1"/>
    <col min="14083" max="14083" width="10.5703125" style="54" customWidth="1"/>
    <col min="14084" max="14084" width="13.85546875" style="54" customWidth="1"/>
    <col min="14085" max="14085" width="11.42578125" style="54" customWidth="1"/>
    <col min="14086" max="14086" width="14.7109375" style="54" customWidth="1"/>
    <col min="14087" max="14336" width="9.140625" style="54"/>
    <col min="14337" max="14337" width="48.140625" style="54" customWidth="1"/>
    <col min="14338" max="14338" width="12.42578125" style="54" customWidth="1"/>
    <col min="14339" max="14339" width="10.5703125" style="54" customWidth="1"/>
    <col min="14340" max="14340" width="13.85546875" style="54" customWidth="1"/>
    <col min="14341" max="14341" width="11.42578125" style="54" customWidth="1"/>
    <col min="14342" max="14342" width="14.7109375" style="54" customWidth="1"/>
    <col min="14343" max="14592" width="9.140625" style="54"/>
    <col min="14593" max="14593" width="48.140625" style="54" customWidth="1"/>
    <col min="14594" max="14594" width="12.42578125" style="54" customWidth="1"/>
    <col min="14595" max="14595" width="10.5703125" style="54" customWidth="1"/>
    <col min="14596" max="14596" width="13.85546875" style="54" customWidth="1"/>
    <col min="14597" max="14597" width="11.42578125" style="54" customWidth="1"/>
    <col min="14598" max="14598" width="14.7109375" style="54" customWidth="1"/>
    <col min="14599" max="14848" width="9.140625" style="54"/>
    <col min="14849" max="14849" width="48.140625" style="54" customWidth="1"/>
    <col min="14850" max="14850" width="12.42578125" style="54" customWidth="1"/>
    <col min="14851" max="14851" width="10.5703125" style="54" customWidth="1"/>
    <col min="14852" max="14852" width="13.85546875" style="54" customWidth="1"/>
    <col min="14853" max="14853" width="11.42578125" style="54" customWidth="1"/>
    <col min="14854" max="14854" width="14.7109375" style="54" customWidth="1"/>
    <col min="14855" max="15104" width="9.140625" style="54"/>
    <col min="15105" max="15105" width="48.140625" style="54" customWidth="1"/>
    <col min="15106" max="15106" width="12.42578125" style="54" customWidth="1"/>
    <col min="15107" max="15107" width="10.5703125" style="54" customWidth="1"/>
    <col min="15108" max="15108" width="13.85546875" style="54" customWidth="1"/>
    <col min="15109" max="15109" width="11.42578125" style="54" customWidth="1"/>
    <col min="15110" max="15110" width="14.7109375" style="54" customWidth="1"/>
    <col min="15111" max="15360" width="9.140625" style="54"/>
    <col min="15361" max="15361" width="48.140625" style="54" customWidth="1"/>
    <col min="15362" max="15362" width="12.42578125" style="54" customWidth="1"/>
    <col min="15363" max="15363" width="10.5703125" style="54" customWidth="1"/>
    <col min="15364" max="15364" width="13.85546875" style="54" customWidth="1"/>
    <col min="15365" max="15365" width="11.42578125" style="54" customWidth="1"/>
    <col min="15366" max="15366" width="14.7109375" style="54" customWidth="1"/>
    <col min="15367" max="15616" width="9.140625" style="54"/>
    <col min="15617" max="15617" width="48.140625" style="54" customWidth="1"/>
    <col min="15618" max="15618" width="12.42578125" style="54" customWidth="1"/>
    <col min="15619" max="15619" width="10.5703125" style="54" customWidth="1"/>
    <col min="15620" max="15620" width="13.85546875" style="54" customWidth="1"/>
    <col min="15621" max="15621" width="11.42578125" style="54" customWidth="1"/>
    <col min="15622" max="15622" width="14.7109375" style="54" customWidth="1"/>
    <col min="15623" max="15872" width="9.140625" style="54"/>
    <col min="15873" max="15873" width="48.140625" style="54" customWidth="1"/>
    <col min="15874" max="15874" width="12.42578125" style="54" customWidth="1"/>
    <col min="15875" max="15875" width="10.5703125" style="54" customWidth="1"/>
    <col min="15876" max="15876" width="13.85546875" style="54" customWidth="1"/>
    <col min="15877" max="15877" width="11.42578125" style="54" customWidth="1"/>
    <col min="15878" max="15878" width="14.7109375" style="54" customWidth="1"/>
    <col min="15879" max="16128" width="9.140625" style="54"/>
    <col min="16129" max="16129" width="48.140625" style="54" customWidth="1"/>
    <col min="16130" max="16130" width="12.42578125" style="54" customWidth="1"/>
    <col min="16131" max="16131" width="10.5703125" style="54" customWidth="1"/>
    <col min="16132" max="16132" width="13.85546875" style="54" customWidth="1"/>
    <col min="16133" max="16133" width="11.42578125" style="54" customWidth="1"/>
    <col min="16134" max="16134" width="14.7109375" style="54" customWidth="1"/>
    <col min="16135" max="16384" width="9.140625" style="54"/>
  </cols>
  <sheetData>
    <row r="1" spans="1:7" ht="13.5" customHeight="1" thickBot="1" x14ac:dyDescent="0.25">
      <c r="A1" s="153" t="s">
        <v>91</v>
      </c>
      <c r="B1" s="154"/>
      <c r="C1" s="154"/>
      <c r="D1" s="154"/>
      <c r="E1" s="154"/>
      <c r="F1" s="154"/>
    </row>
    <row r="2" spans="1:7" ht="77.25" thickBot="1" x14ac:dyDescent="0.25">
      <c r="A2" s="55" t="s">
        <v>20</v>
      </c>
      <c r="B2" s="56" t="s">
        <v>21</v>
      </c>
      <c r="C2" s="56" t="s">
        <v>22</v>
      </c>
      <c r="D2" s="55" t="s">
        <v>54</v>
      </c>
      <c r="E2" s="55" t="s">
        <v>23</v>
      </c>
      <c r="F2" s="55" t="s">
        <v>24</v>
      </c>
      <c r="G2" s="55" t="s">
        <v>115</v>
      </c>
    </row>
    <row r="3" spans="1:7" x14ac:dyDescent="0.2">
      <c r="A3" s="57"/>
      <c r="B3" s="58">
        <v>7500</v>
      </c>
      <c r="C3" s="59">
        <v>36</v>
      </c>
      <c r="D3" s="58">
        <v>24</v>
      </c>
      <c r="E3" s="58">
        <v>100</v>
      </c>
      <c r="F3" s="112">
        <f>+(B3/C3*D3)*E3%</f>
        <v>5000</v>
      </c>
      <c r="G3" s="121">
        <f>B3-F3</f>
        <v>2500</v>
      </c>
    </row>
    <row r="4" spans="1:7" x14ac:dyDescent="0.2">
      <c r="A4" s="57"/>
      <c r="B4" s="58">
        <v>0</v>
      </c>
      <c r="C4" s="59">
        <v>36</v>
      </c>
      <c r="D4" s="58">
        <v>0</v>
      </c>
      <c r="E4" s="58">
        <v>0</v>
      </c>
      <c r="F4" s="112">
        <f t="shared" ref="F4:F11" si="0">+(B4/C4*D4)*E4%</f>
        <v>0</v>
      </c>
      <c r="G4" s="121">
        <f t="shared" ref="G4:G11" si="1">B4-F4</f>
        <v>0</v>
      </c>
    </row>
    <row r="5" spans="1:7" x14ac:dyDescent="0.2">
      <c r="A5" s="60"/>
      <c r="B5" s="58">
        <v>0</v>
      </c>
      <c r="C5" s="59">
        <v>36</v>
      </c>
      <c r="D5" s="58">
        <v>0</v>
      </c>
      <c r="E5" s="58">
        <v>0</v>
      </c>
      <c r="F5" s="112">
        <f t="shared" si="0"/>
        <v>0</v>
      </c>
      <c r="G5" s="121">
        <f t="shared" si="1"/>
        <v>0</v>
      </c>
    </row>
    <row r="6" spans="1:7" x14ac:dyDescent="0.2">
      <c r="A6" s="60"/>
      <c r="B6" s="58">
        <v>0</v>
      </c>
      <c r="C6" s="59">
        <v>36</v>
      </c>
      <c r="D6" s="58">
        <v>0</v>
      </c>
      <c r="E6" s="58">
        <v>0</v>
      </c>
      <c r="F6" s="112">
        <f t="shared" si="0"/>
        <v>0</v>
      </c>
      <c r="G6" s="121">
        <f t="shared" si="1"/>
        <v>0</v>
      </c>
    </row>
    <row r="7" spans="1:7" x14ac:dyDescent="0.2">
      <c r="A7" s="60"/>
      <c r="B7" s="58">
        <v>0</v>
      </c>
      <c r="C7" s="59">
        <v>36</v>
      </c>
      <c r="D7" s="58">
        <v>0</v>
      </c>
      <c r="E7" s="58">
        <v>0</v>
      </c>
      <c r="F7" s="112">
        <f t="shared" si="0"/>
        <v>0</v>
      </c>
      <c r="G7" s="121">
        <f t="shared" si="1"/>
        <v>0</v>
      </c>
    </row>
    <row r="8" spans="1:7" x14ac:dyDescent="0.2">
      <c r="A8" s="60"/>
      <c r="B8" s="58">
        <v>0</v>
      </c>
      <c r="C8" s="59">
        <v>36</v>
      </c>
      <c r="D8" s="58">
        <v>0</v>
      </c>
      <c r="E8" s="58">
        <v>0</v>
      </c>
      <c r="F8" s="112">
        <f t="shared" si="0"/>
        <v>0</v>
      </c>
      <c r="G8" s="121">
        <f t="shared" si="1"/>
        <v>0</v>
      </c>
    </row>
    <row r="9" spans="1:7" x14ac:dyDescent="0.2">
      <c r="A9" s="60"/>
      <c r="B9" s="58">
        <v>0</v>
      </c>
      <c r="C9" s="59">
        <v>36</v>
      </c>
      <c r="D9" s="58">
        <v>0</v>
      </c>
      <c r="E9" s="58">
        <v>0</v>
      </c>
      <c r="F9" s="112">
        <f t="shared" si="0"/>
        <v>0</v>
      </c>
      <c r="G9" s="121">
        <f t="shared" si="1"/>
        <v>0</v>
      </c>
    </row>
    <row r="10" spans="1:7" x14ac:dyDescent="0.2">
      <c r="A10" s="60"/>
      <c r="B10" s="58">
        <v>0</v>
      </c>
      <c r="C10" s="59">
        <v>36</v>
      </c>
      <c r="D10" s="58">
        <v>0</v>
      </c>
      <c r="E10" s="58">
        <v>0</v>
      </c>
      <c r="F10" s="112">
        <f t="shared" si="0"/>
        <v>0</v>
      </c>
      <c r="G10" s="121">
        <f t="shared" si="1"/>
        <v>0</v>
      </c>
    </row>
    <row r="11" spans="1:7" ht="13.5" thickBot="1" x14ac:dyDescent="0.25">
      <c r="A11" s="61"/>
      <c r="B11" s="114">
        <v>0</v>
      </c>
      <c r="C11" s="62">
        <v>36</v>
      </c>
      <c r="D11" s="114">
        <v>0</v>
      </c>
      <c r="E11" s="114">
        <v>0</v>
      </c>
      <c r="F11" s="113">
        <f t="shared" si="0"/>
        <v>0</v>
      </c>
      <c r="G11" s="122">
        <f t="shared" si="1"/>
        <v>0</v>
      </c>
    </row>
    <row r="12" spans="1:7" ht="13.5" thickBot="1" x14ac:dyDescent="0.25">
      <c r="A12" s="115" t="s">
        <v>25</v>
      </c>
      <c r="B12" s="116">
        <f>SUM(B3:B11)</f>
        <v>7500</v>
      </c>
      <c r="C12" s="117"/>
      <c r="D12" s="118"/>
      <c r="E12" s="118"/>
      <c r="F12" s="119">
        <f>SUM(F3:F11)</f>
        <v>5000</v>
      </c>
      <c r="G12" s="120">
        <f>SUM(G3:G11)</f>
        <v>2500</v>
      </c>
    </row>
    <row r="13" spans="1:7" ht="13.5" thickBot="1" x14ac:dyDescent="0.25"/>
    <row r="14" spans="1:7" ht="13.5" thickBot="1" x14ac:dyDescent="0.25">
      <c r="A14" s="155" t="s">
        <v>92</v>
      </c>
      <c r="B14" s="156"/>
    </row>
    <row r="15" spans="1:7" ht="26.25" thickBot="1" x14ac:dyDescent="0.25">
      <c r="A15" s="55" t="s">
        <v>26</v>
      </c>
      <c r="B15" s="56" t="s">
        <v>27</v>
      </c>
    </row>
    <row r="16" spans="1:7" x14ac:dyDescent="0.2">
      <c r="A16" s="57"/>
      <c r="B16" s="58">
        <v>0</v>
      </c>
    </row>
    <row r="17" spans="1:2" x14ac:dyDescent="0.2">
      <c r="A17" s="57"/>
      <c r="B17" s="58">
        <v>0</v>
      </c>
    </row>
    <row r="18" spans="1:2" x14ac:dyDescent="0.2">
      <c r="A18" s="60"/>
      <c r="B18" s="58">
        <v>0</v>
      </c>
    </row>
    <row r="19" spans="1:2" x14ac:dyDescent="0.2">
      <c r="A19" s="60"/>
      <c r="B19" s="58">
        <v>0</v>
      </c>
    </row>
    <row r="20" spans="1:2" x14ac:dyDescent="0.2">
      <c r="A20" s="60"/>
      <c r="B20" s="58">
        <v>0</v>
      </c>
    </row>
    <row r="21" spans="1:2" x14ac:dyDescent="0.2">
      <c r="A21" s="60"/>
      <c r="B21" s="58">
        <v>0</v>
      </c>
    </row>
    <row r="22" spans="1:2" x14ac:dyDescent="0.2">
      <c r="A22" s="60"/>
      <c r="B22" s="58">
        <v>0</v>
      </c>
    </row>
    <row r="23" spans="1:2" x14ac:dyDescent="0.2">
      <c r="A23" s="60"/>
      <c r="B23" s="58">
        <v>0</v>
      </c>
    </row>
    <row r="24" spans="1:2" ht="13.5" thickBot="1" x14ac:dyDescent="0.25">
      <c r="A24" s="61"/>
      <c r="B24" s="58">
        <v>0</v>
      </c>
    </row>
    <row r="25" spans="1:2" ht="13.5" thickBot="1" x14ac:dyDescent="0.25">
      <c r="A25" s="63" t="s">
        <v>25</v>
      </c>
      <c r="B25" s="64">
        <f>SUM(B16:B24)</f>
        <v>0</v>
      </c>
    </row>
    <row r="26" spans="1:2" ht="13.5" thickBot="1" x14ac:dyDescent="0.25"/>
    <row r="27" spans="1:2" ht="13.5" thickBot="1" x14ac:dyDescent="0.25">
      <c r="A27" s="155" t="s">
        <v>94</v>
      </c>
      <c r="B27" s="156"/>
    </row>
    <row r="28" spans="1:2" ht="26.25" thickBot="1" x14ac:dyDescent="0.25">
      <c r="A28" s="55" t="s">
        <v>26</v>
      </c>
      <c r="B28" s="56" t="s">
        <v>27</v>
      </c>
    </row>
    <row r="29" spans="1:2" x14ac:dyDescent="0.2">
      <c r="A29" s="57"/>
      <c r="B29" s="58">
        <v>0</v>
      </c>
    </row>
    <row r="30" spans="1:2" x14ac:dyDescent="0.2">
      <c r="A30" s="57"/>
      <c r="B30" s="58">
        <v>0</v>
      </c>
    </row>
    <row r="31" spans="1:2" x14ac:dyDescent="0.2">
      <c r="A31" s="60"/>
      <c r="B31" s="58">
        <v>0</v>
      </c>
    </row>
    <row r="32" spans="1:2" x14ac:dyDescent="0.2">
      <c r="A32" s="60"/>
      <c r="B32" s="58">
        <v>0</v>
      </c>
    </row>
    <row r="33" spans="1:2" x14ac:dyDescent="0.2">
      <c r="A33" s="60"/>
      <c r="B33" s="58">
        <v>0</v>
      </c>
    </row>
    <row r="34" spans="1:2" x14ac:dyDescent="0.2">
      <c r="A34" s="60"/>
      <c r="B34" s="58">
        <v>0</v>
      </c>
    </row>
    <row r="35" spans="1:2" x14ac:dyDescent="0.2">
      <c r="A35" s="60"/>
      <c r="B35" s="58">
        <v>0</v>
      </c>
    </row>
    <row r="36" spans="1:2" x14ac:dyDescent="0.2">
      <c r="A36" s="60"/>
      <c r="B36" s="58">
        <v>0</v>
      </c>
    </row>
    <row r="37" spans="1:2" ht="13.5" thickBot="1" x14ac:dyDescent="0.25">
      <c r="A37" s="61"/>
      <c r="B37" s="58">
        <v>0</v>
      </c>
    </row>
    <row r="38" spans="1:2" ht="13.5" thickBot="1" x14ac:dyDescent="0.25">
      <c r="A38" s="63" t="s">
        <v>25</v>
      </c>
      <c r="B38" s="64">
        <f>SUM(B29:B37)</f>
        <v>0</v>
      </c>
    </row>
    <row r="39" spans="1:2" ht="13.5" thickBot="1" x14ac:dyDescent="0.25"/>
    <row r="40" spans="1:2" ht="13.5" thickBot="1" x14ac:dyDescent="0.25">
      <c r="A40" s="155" t="s">
        <v>95</v>
      </c>
      <c r="B40" s="156"/>
    </row>
    <row r="41" spans="1:2" ht="26.25" thickBot="1" x14ac:dyDescent="0.25">
      <c r="A41" s="55" t="s">
        <v>26</v>
      </c>
      <c r="B41" s="56" t="s">
        <v>27</v>
      </c>
    </row>
    <row r="42" spans="1:2" x14ac:dyDescent="0.2">
      <c r="A42" s="57" t="s">
        <v>53</v>
      </c>
      <c r="B42" s="58">
        <v>2500</v>
      </c>
    </row>
    <row r="43" spans="1:2" x14ac:dyDescent="0.2">
      <c r="A43" s="57" t="s">
        <v>52</v>
      </c>
      <c r="B43" s="58">
        <v>2500</v>
      </c>
    </row>
    <row r="44" spans="1:2" x14ac:dyDescent="0.2">
      <c r="A44" s="60"/>
      <c r="B44" s="58">
        <v>0</v>
      </c>
    </row>
    <row r="45" spans="1:2" x14ac:dyDescent="0.2">
      <c r="A45" s="60"/>
      <c r="B45" s="58">
        <v>0</v>
      </c>
    </row>
    <row r="46" spans="1:2" x14ac:dyDescent="0.2">
      <c r="A46" s="60"/>
      <c r="B46" s="58">
        <v>0</v>
      </c>
    </row>
    <row r="47" spans="1:2" x14ac:dyDescent="0.2">
      <c r="A47" s="60"/>
      <c r="B47" s="58">
        <v>0</v>
      </c>
    </row>
    <row r="48" spans="1:2" x14ac:dyDescent="0.2">
      <c r="A48" s="60"/>
      <c r="B48" s="58">
        <v>0</v>
      </c>
    </row>
    <row r="49" spans="1:2" x14ac:dyDescent="0.2">
      <c r="A49" s="60"/>
      <c r="B49" s="58">
        <v>0</v>
      </c>
    </row>
    <row r="50" spans="1:2" ht="13.5" thickBot="1" x14ac:dyDescent="0.25">
      <c r="A50" s="61"/>
      <c r="B50" s="58">
        <v>0</v>
      </c>
    </row>
    <row r="51" spans="1:2" ht="13.5" thickBot="1" x14ac:dyDescent="0.25">
      <c r="A51" s="63" t="s">
        <v>25</v>
      </c>
      <c r="B51" s="64">
        <f>SUM(B42:B50)</f>
        <v>5000</v>
      </c>
    </row>
  </sheetData>
  <protectedRanges>
    <protectedRange sqref="A16:B24 A3:B11 D3:E11 A29:B37 A42:B50" name="Intervallo1"/>
  </protectedRanges>
  <mergeCells count="4">
    <mergeCell ref="A1:F1"/>
    <mergeCell ref="A14:B14"/>
    <mergeCell ref="A27:B27"/>
    <mergeCell ref="A40:B40"/>
  </mergeCells>
  <pageMargins left="0.7" right="0.7" top="0.75" bottom="0.75" header="0.3" footer="0.3"/>
  <pageSetup scale="90"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A1:D18"/>
  <sheetViews>
    <sheetView zoomScaleNormal="100" zoomScaleSheetLayoutView="70" workbookViewId="0">
      <selection activeCell="C15" sqref="C15"/>
    </sheetView>
  </sheetViews>
  <sheetFormatPr defaultColWidth="8.85546875" defaultRowHeight="12.75" x14ac:dyDescent="0.2"/>
  <cols>
    <col min="1" max="1" width="35.5703125" customWidth="1"/>
    <col min="2" max="2" width="11.28515625" bestFit="1" customWidth="1"/>
    <col min="3" max="3" width="70.85546875" style="1" customWidth="1"/>
    <col min="4" max="4" width="4" customWidth="1"/>
  </cols>
  <sheetData>
    <row r="1" spans="1:4" ht="18" customHeight="1" x14ac:dyDescent="0.2">
      <c r="A1" s="66" t="s">
        <v>30</v>
      </c>
      <c r="B1" s="132" t="s">
        <v>38</v>
      </c>
      <c r="C1" s="133"/>
      <c r="D1" s="15"/>
    </row>
    <row r="2" spans="1:4" ht="18" customHeight="1" x14ac:dyDescent="0.2">
      <c r="A2" s="65" t="s">
        <v>31</v>
      </c>
      <c r="B2" s="132" t="s">
        <v>37</v>
      </c>
      <c r="C2" s="133"/>
      <c r="D2" s="15"/>
    </row>
    <row r="3" spans="1:4" ht="24.75" customHeight="1" x14ac:dyDescent="0.2">
      <c r="A3" s="30" t="s">
        <v>0</v>
      </c>
      <c r="B3" s="26" t="s">
        <v>29</v>
      </c>
      <c r="C3" s="31" t="s">
        <v>1</v>
      </c>
      <c r="D3" s="15"/>
    </row>
    <row r="4" spans="1:4" ht="69" customHeight="1" x14ac:dyDescent="0.2">
      <c r="A4" s="103" t="s">
        <v>71</v>
      </c>
      <c r="B4" s="67"/>
      <c r="C4" s="32" t="s">
        <v>72</v>
      </c>
      <c r="D4" s="15"/>
    </row>
    <row r="5" spans="1:4" ht="51" x14ac:dyDescent="0.2">
      <c r="A5" s="33" t="s">
        <v>68</v>
      </c>
      <c r="B5" s="67">
        <v>46500</v>
      </c>
      <c r="C5" s="34" t="s">
        <v>73</v>
      </c>
      <c r="D5" s="15"/>
    </row>
    <row r="6" spans="1:4" s="4" customFormat="1" ht="128.25" customHeight="1" x14ac:dyDescent="0.2">
      <c r="A6" s="33" t="s">
        <v>69</v>
      </c>
      <c r="B6" s="67"/>
      <c r="C6" s="34" t="s">
        <v>100</v>
      </c>
      <c r="D6" s="3"/>
    </row>
    <row r="7" spans="1:4" s="4" customFormat="1" ht="81.75" customHeight="1" x14ac:dyDescent="0.2">
      <c r="A7" s="33" t="s">
        <v>102</v>
      </c>
      <c r="C7" s="34" t="s">
        <v>101</v>
      </c>
      <c r="D7" s="3"/>
    </row>
    <row r="8" spans="1:4" s="4" customFormat="1" ht="63" customHeight="1" x14ac:dyDescent="0.2">
      <c r="A8" s="104" t="s">
        <v>105</v>
      </c>
      <c r="B8" s="68">
        <f>(B4+B5)*15%</f>
        <v>6975</v>
      </c>
      <c r="C8" s="34" t="s">
        <v>116</v>
      </c>
      <c r="D8" s="3"/>
    </row>
    <row r="9" spans="1:4" s="4" customFormat="1" ht="44.25" customHeight="1" x14ac:dyDescent="0.2">
      <c r="A9" s="33" t="s">
        <v>70</v>
      </c>
      <c r="B9" s="68"/>
      <c r="C9" s="34" t="s">
        <v>103</v>
      </c>
      <c r="D9" s="3"/>
    </row>
    <row r="10" spans="1:4" s="4" customFormat="1" ht="143.25" customHeight="1" x14ac:dyDescent="0.2">
      <c r="A10" s="33" t="s">
        <v>106</v>
      </c>
      <c r="B10" s="68">
        <v>5000</v>
      </c>
      <c r="C10" s="34" t="s">
        <v>104</v>
      </c>
      <c r="D10" s="3"/>
    </row>
    <row r="11" spans="1:4" s="4" customFormat="1" ht="20.25" customHeight="1" x14ac:dyDescent="0.2">
      <c r="A11" s="69" t="s">
        <v>107</v>
      </c>
      <c r="B11" s="51">
        <f>SUM(B4:B10)</f>
        <v>58475</v>
      </c>
      <c r="C11" s="52"/>
      <c r="D11" s="15"/>
    </row>
    <row r="12" spans="1:4" ht="22.5" customHeight="1" x14ac:dyDescent="0.2">
      <c r="A12" s="13"/>
    </row>
    <row r="13" spans="1:4" ht="22.5" customHeight="1" x14ac:dyDescent="0.2"/>
    <row r="14" spans="1:4" ht="22.5" customHeight="1" x14ac:dyDescent="0.2"/>
    <row r="15" spans="1:4" ht="22.5" customHeight="1" x14ac:dyDescent="0.2"/>
    <row r="16" spans="1:4" ht="33" customHeight="1" x14ac:dyDescent="0.2"/>
    <row r="17" ht="34.5" customHeight="1" x14ac:dyDescent="0.2"/>
    <row r="18" ht="38.25" customHeight="1" x14ac:dyDescent="0.2"/>
  </sheetData>
  <protectedRanges>
    <protectedRange password="EC44" sqref="B6 B9:B10" name="Intervallo1"/>
  </protectedRanges>
  <mergeCells count="2">
    <mergeCell ref="B1:C1"/>
    <mergeCell ref="B2:C2"/>
  </mergeCells>
  <pageMargins left="0.27559055118110237" right="0.19685039370078741" top="0.51181102362204722" bottom="0.35433070866141736" header="0.19685039370078741" footer="0.23622047244094491"/>
  <pageSetup paperSize="9" scale="80" orientation="landscape" r:id="rId1"/>
  <headerFooter alignWithMargins="0">
    <oddHeader>&amp;CPRIN 2015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topLeftCell="A2" workbookViewId="0">
      <selection activeCell="G8" sqref="G8"/>
    </sheetView>
  </sheetViews>
  <sheetFormatPr defaultRowHeight="12.75" x14ac:dyDescent="0.2"/>
  <cols>
    <col min="1" max="1" width="28.5703125" customWidth="1"/>
    <col min="2" max="8" width="16.85546875" customWidth="1"/>
    <col min="9" max="9" width="27.42578125" customWidth="1"/>
    <col min="10" max="10" width="14.28515625" bestFit="1" customWidth="1"/>
  </cols>
  <sheetData>
    <row r="1" spans="1:10" ht="20.25" x14ac:dyDescent="0.3">
      <c r="A1" s="157" t="s">
        <v>44</v>
      </c>
      <c r="B1" s="157"/>
      <c r="C1" s="157"/>
      <c r="D1" s="157"/>
      <c r="E1" s="157"/>
      <c r="F1" s="157"/>
      <c r="G1" s="157"/>
      <c r="H1" s="157"/>
    </row>
    <row r="2" spans="1:10" ht="15" x14ac:dyDescent="0.2">
      <c r="A2" s="159" t="s">
        <v>39</v>
      </c>
      <c r="B2" s="159"/>
      <c r="C2" s="159"/>
      <c r="D2" s="159"/>
      <c r="E2" s="159"/>
      <c r="F2" s="159"/>
      <c r="G2" s="159"/>
      <c r="H2" s="159"/>
    </row>
    <row r="3" spans="1:10" ht="22.5" customHeight="1" x14ac:dyDescent="0.25">
      <c r="A3" s="81" t="s">
        <v>33</v>
      </c>
      <c r="B3" s="158" t="str">
        <f>BUDGET_IMT!B3</f>
        <v>inserire titolo progetto</v>
      </c>
      <c r="C3" s="158"/>
      <c r="D3" s="158"/>
      <c r="E3" s="158"/>
      <c r="F3" s="158"/>
      <c r="G3" s="158"/>
      <c r="H3" s="158"/>
      <c r="I3" s="84" t="s">
        <v>42</v>
      </c>
      <c r="J3" s="84">
        <v>300000</v>
      </c>
    </row>
    <row r="4" spans="1:10" ht="31.5" x14ac:dyDescent="0.25">
      <c r="A4" s="72" t="s">
        <v>32</v>
      </c>
      <c r="B4" s="73" t="s">
        <v>83</v>
      </c>
      <c r="C4" s="73" t="s">
        <v>84</v>
      </c>
      <c r="D4" s="73" t="s">
        <v>85</v>
      </c>
      <c r="E4" s="73" t="s">
        <v>86</v>
      </c>
      <c r="F4" s="73" t="s">
        <v>87</v>
      </c>
      <c r="G4" s="73" t="s">
        <v>88</v>
      </c>
      <c r="H4" s="73" t="s">
        <v>89</v>
      </c>
      <c r="I4" s="83" t="s">
        <v>41</v>
      </c>
    </row>
    <row r="5" spans="1:10" ht="34.5" customHeight="1" x14ac:dyDescent="0.25">
      <c r="A5" s="74" t="s">
        <v>34</v>
      </c>
      <c r="B5" s="88">
        <f>BUDGET_IMT!B6</f>
        <v>33125</v>
      </c>
      <c r="C5" s="88">
        <f>BUDGET_IMT!B7</f>
        <v>121050</v>
      </c>
      <c r="D5" s="87">
        <f>BUDGET_IMT!B8</f>
        <v>5000</v>
      </c>
      <c r="E5" s="88">
        <f>BUDGET_IMT!B9</f>
        <v>0</v>
      </c>
      <c r="F5" s="88">
        <f>(B5+C5)*15%</f>
        <v>23126.25</v>
      </c>
      <c r="G5" s="88">
        <f>BUDGET_IMT!B11</f>
        <v>0</v>
      </c>
      <c r="H5" s="88">
        <f>BUDGET_IMT!B12</f>
        <v>5000</v>
      </c>
      <c r="I5" s="75">
        <f>SUM(B5:H5)</f>
        <v>187301.25</v>
      </c>
    </row>
    <row r="6" spans="1:10" ht="15.75" x14ac:dyDescent="0.25">
      <c r="A6" s="72" t="s">
        <v>35</v>
      </c>
      <c r="B6" s="88">
        <f>'BUDGET_Un.Loc.2)'!B4</f>
        <v>0</v>
      </c>
      <c r="C6" s="88">
        <f>'BUDGET_Un.Loc.2)'!B5</f>
        <v>46500</v>
      </c>
      <c r="D6" s="87">
        <f>'BUDGET_Un.Loc.2)'!B6</f>
        <v>0</v>
      </c>
      <c r="E6" s="88">
        <f>'BUDGET_Un.Loc.2)'!B7</f>
        <v>0</v>
      </c>
      <c r="F6" s="88">
        <f t="shared" ref="F6:F9" si="0">(B6+C6)*15%</f>
        <v>6975</v>
      </c>
      <c r="G6" s="88">
        <f>'BUDGET_Un.Loc.2)'!B9</f>
        <v>0</v>
      </c>
      <c r="H6" s="88">
        <f>'BUDGET_Un.Loc.2)'!B10</f>
        <v>5000</v>
      </c>
      <c r="I6" s="75">
        <f t="shared" ref="I6:I9" si="1">SUM(B6:H6)</f>
        <v>58475</v>
      </c>
    </row>
    <row r="7" spans="1:10" ht="15.75" x14ac:dyDescent="0.25">
      <c r="A7" s="72" t="s">
        <v>46</v>
      </c>
      <c r="B7" s="88">
        <f>BUDGET_Un.Loc.3!B4</f>
        <v>0</v>
      </c>
      <c r="C7" s="88">
        <f>BUDGET_Un.Loc.3!B5</f>
        <v>0</v>
      </c>
      <c r="D7" s="87">
        <f>BUDGET_Un.Loc.3!B6</f>
        <v>0</v>
      </c>
      <c r="E7" s="88">
        <f>BUDGET_Un.Loc.3!B7</f>
        <v>0</v>
      </c>
      <c r="F7" s="88">
        <f t="shared" si="0"/>
        <v>0</v>
      </c>
      <c r="G7" s="88">
        <f>BUDGET_Un.Loc.3!B9</f>
        <v>0</v>
      </c>
      <c r="H7" s="88">
        <f>BUDGET_Un.Loc.3!B10</f>
        <v>0</v>
      </c>
      <c r="I7" s="75">
        <f t="shared" si="1"/>
        <v>0</v>
      </c>
    </row>
    <row r="8" spans="1:10" ht="15.75" x14ac:dyDescent="0.25">
      <c r="A8" s="72" t="s">
        <v>47</v>
      </c>
      <c r="B8" s="88">
        <f>BUDGET_Un.Loc.4!B4</f>
        <v>0</v>
      </c>
      <c r="C8" s="88">
        <f>BUDGET_Un.Loc.4!B5</f>
        <v>0</v>
      </c>
      <c r="D8" s="87">
        <f>BUDGET_Un.Loc.4!B6</f>
        <v>0</v>
      </c>
      <c r="E8" s="88">
        <f>BUDGET_Un.Loc.4!B7</f>
        <v>0</v>
      </c>
      <c r="F8" s="88">
        <f t="shared" si="0"/>
        <v>0</v>
      </c>
      <c r="G8" s="88">
        <f>BUDGET_Un.Loc.4!B9</f>
        <v>0</v>
      </c>
      <c r="H8" s="88">
        <f>BUDGET_Un.Loc.4!B10</f>
        <v>0</v>
      </c>
      <c r="I8" s="75">
        <f t="shared" si="1"/>
        <v>0</v>
      </c>
    </row>
    <row r="9" spans="1:10" ht="15.75" x14ac:dyDescent="0.25">
      <c r="A9" s="72" t="s">
        <v>45</v>
      </c>
      <c r="B9" s="88">
        <f>BUDGET_Un.Loc.5!B4</f>
        <v>0</v>
      </c>
      <c r="C9" s="88">
        <f>BUDGET_Un.Loc.5!B5</f>
        <v>0</v>
      </c>
      <c r="D9" s="87">
        <f>BUDGET_Un.Loc.5!B6</f>
        <v>0</v>
      </c>
      <c r="E9" s="88">
        <f>BUDGET_Un.Loc.5!B7</f>
        <v>0</v>
      </c>
      <c r="F9" s="88">
        <f t="shared" si="0"/>
        <v>0</v>
      </c>
      <c r="G9" s="88">
        <f>BUDGET_Un.Loc.5!B9</f>
        <v>0</v>
      </c>
      <c r="H9" s="88">
        <f>BUDGET_Un.Loc.5!B10</f>
        <v>0</v>
      </c>
      <c r="I9" s="75">
        <f t="shared" si="1"/>
        <v>0</v>
      </c>
      <c r="J9" s="123" t="s">
        <v>43</v>
      </c>
    </row>
    <row r="10" spans="1:10" ht="15.75" x14ac:dyDescent="0.25">
      <c r="A10" s="70"/>
      <c r="B10" s="71"/>
      <c r="C10" s="71"/>
      <c r="D10" s="71"/>
      <c r="E10" s="71"/>
      <c r="F10" s="71"/>
      <c r="G10" s="71"/>
      <c r="H10" s="71"/>
      <c r="I10" s="84">
        <f>SUM(I5:I9)</f>
        <v>245776.25</v>
      </c>
      <c r="J10" s="85" t="str">
        <f>IF(I10&gt;J3,"Attenzione consentito fino a 300.000!","")</f>
        <v/>
      </c>
    </row>
    <row r="11" spans="1:10" ht="15" x14ac:dyDescent="0.2">
      <c r="A11" s="71" t="s">
        <v>82</v>
      </c>
      <c r="B11" s="71"/>
      <c r="C11" s="71"/>
      <c r="D11" s="71"/>
      <c r="E11" s="71"/>
      <c r="F11" s="71"/>
      <c r="G11" s="71"/>
      <c r="H11" s="71"/>
    </row>
    <row r="12" spans="1:10" ht="15" x14ac:dyDescent="0.2">
      <c r="A12" s="71" t="s">
        <v>90</v>
      </c>
      <c r="B12" s="71"/>
      <c r="C12" s="71"/>
      <c r="D12" s="71"/>
      <c r="E12" s="71"/>
      <c r="F12" s="71"/>
      <c r="G12" s="71"/>
      <c r="H12" s="71"/>
    </row>
    <row r="13" spans="1:10" ht="15" x14ac:dyDescent="0.2">
      <c r="A13" s="71" t="s">
        <v>91</v>
      </c>
      <c r="B13" s="71"/>
      <c r="C13" s="71"/>
      <c r="D13" s="71"/>
      <c r="E13" s="71"/>
      <c r="F13" s="71"/>
      <c r="G13" s="71"/>
      <c r="H13" s="71"/>
    </row>
    <row r="14" spans="1:10" ht="15" x14ac:dyDescent="0.2">
      <c r="A14" s="71" t="s">
        <v>92</v>
      </c>
      <c r="B14" s="71"/>
      <c r="C14" s="71"/>
      <c r="D14" s="71"/>
      <c r="E14" s="71"/>
      <c r="F14" s="71"/>
      <c r="G14" s="71"/>
      <c r="H14" s="71"/>
    </row>
    <row r="15" spans="1:10" ht="15" x14ac:dyDescent="0.2">
      <c r="A15" s="71" t="s">
        <v>93</v>
      </c>
    </row>
    <row r="16" spans="1:10" ht="15" x14ac:dyDescent="0.2">
      <c r="A16" s="71" t="s">
        <v>94</v>
      </c>
    </row>
    <row r="17" spans="1:9" ht="15" x14ac:dyDescent="0.2">
      <c r="A17" s="71" t="s">
        <v>95</v>
      </c>
    </row>
    <row r="19" spans="1:9" ht="15" x14ac:dyDescent="0.2">
      <c r="A19" s="71"/>
    </row>
    <row r="23" spans="1:9" x14ac:dyDescent="0.2">
      <c r="I23" s="86"/>
    </row>
  </sheetData>
  <sheetProtection sheet="1" objects="1" scenarios="1"/>
  <mergeCells count="3">
    <mergeCell ref="A1:H1"/>
    <mergeCell ref="B3:H3"/>
    <mergeCell ref="A2:H2"/>
  </mergeCells>
  <conditionalFormatting sqref="I10">
    <cfRule type="cellIs" dxfId="2" priority="1" operator="greaterThan">
      <formula>$J$3</formula>
    </cfRule>
    <cfRule type="cellIs" dxfId="1" priority="3" operator="greaterThan">
      <formula>250000</formula>
    </cfRule>
  </conditionalFormatting>
  <conditionalFormatting sqref="I3:J3">
    <cfRule type="cellIs" dxfId="0" priority="2" operator="greaterThan">
      <formula>250000</formula>
    </cfRule>
  </conditionalFormatting>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0284C-8057-4871-9A35-6252AE94D9BE}">
  <sheetPr>
    <tabColor theme="5" tint="0.39997558519241921"/>
  </sheetPr>
  <dimension ref="A1:D18"/>
  <sheetViews>
    <sheetView topLeftCell="A7" zoomScaleNormal="100" zoomScaleSheetLayoutView="70" workbookViewId="0">
      <selection activeCell="H17" sqref="H17"/>
    </sheetView>
  </sheetViews>
  <sheetFormatPr defaultColWidth="8.85546875" defaultRowHeight="12.75" x14ac:dyDescent="0.2"/>
  <cols>
    <col min="1" max="1" width="35.5703125" customWidth="1"/>
    <col min="2" max="2" width="10.28515625" bestFit="1" customWidth="1"/>
    <col min="3" max="3" width="70.85546875" style="1" customWidth="1"/>
    <col min="4" max="4" width="4" customWidth="1"/>
  </cols>
  <sheetData>
    <row r="1" spans="1:4" ht="18" customHeight="1" x14ac:dyDescent="0.2">
      <c r="A1" s="66" t="s">
        <v>48</v>
      </c>
      <c r="B1" s="132" t="s">
        <v>108</v>
      </c>
      <c r="C1" s="133"/>
      <c r="D1" s="15"/>
    </row>
    <row r="2" spans="1:4" ht="18" customHeight="1" x14ac:dyDescent="0.2">
      <c r="A2" s="65" t="s">
        <v>49</v>
      </c>
      <c r="B2" s="132" t="s">
        <v>37</v>
      </c>
      <c r="C2" s="133"/>
      <c r="D2" s="15"/>
    </row>
    <row r="3" spans="1:4" ht="24.75" customHeight="1" x14ac:dyDescent="0.2">
      <c r="A3" s="30" t="s">
        <v>0</v>
      </c>
      <c r="B3" s="26" t="s">
        <v>29</v>
      </c>
      <c r="C3" s="31" t="s">
        <v>1</v>
      </c>
      <c r="D3" s="15"/>
    </row>
    <row r="4" spans="1:4" ht="69" customHeight="1" x14ac:dyDescent="0.2">
      <c r="A4" s="103" t="s">
        <v>71</v>
      </c>
      <c r="B4" s="67"/>
      <c r="C4" s="32" t="s">
        <v>72</v>
      </c>
      <c r="D4" s="15"/>
    </row>
    <row r="5" spans="1:4" ht="51" x14ac:dyDescent="0.2">
      <c r="A5" s="33" t="s">
        <v>68</v>
      </c>
      <c r="B5" s="67"/>
      <c r="C5" s="34" t="s">
        <v>73</v>
      </c>
      <c r="D5" s="15"/>
    </row>
    <row r="6" spans="1:4" s="4" customFormat="1" ht="128.25" customHeight="1" x14ac:dyDescent="0.2">
      <c r="A6" s="33" t="s">
        <v>69</v>
      </c>
      <c r="B6" s="67"/>
      <c r="C6" s="34" t="s">
        <v>100</v>
      </c>
      <c r="D6" s="3"/>
    </row>
    <row r="7" spans="1:4" s="4" customFormat="1" ht="81.75" customHeight="1" x14ac:dyDescent="0.2">
      <c r="A7" s="33" t="s">
        <v>102</v>
      </c>
      <c r="C7" s="34" t="s">
        <v>101</v>
      </c>
      <c r="D7" s="3"/>
    </row>
    <row r="8" spans="1:4" s="4" customFormat="1" ht="63" customHeight="1" x14ac:dyDescent="0.2">
      <c r="A8" s="104" t="s">
        <v>105</v>
      </c>
      <c r="B8" s="68">
        <f>(B4+B5)*15%</f>
        <v>0</v>
      </c>
      <c r="C8" s="34" t="s">
        <v>116</v>
      </c>
      <c r="D8" s="3"/>
    </row>
    <row r="9" spans="1:4" s="4" customFormat="1" ht="44.25" customHeight="1" x14ac:dyDescent="0.2">
      <c r="A9" s="33" t="s">
        <v>70</v>
      </c>
      <c r="B9" s="68"/>
      <c r="C9" s="34" t="s">
        <v>103</v>
      </c>
      <c r="D9" s="3"/>
    </row>
    <row r="10" spans="1:4" s="4" customFormat="1" ht="143.25" customHeight="1" x14ac:dyDescent="0.2">
      <c r="A10" s="33" t="s">
        <v>106</v>
      </c>
      <c r="B10" s="68"/>
      <c r="C10" s="34" t="s">
        <v>104</v>
      </c>
      <c r="D10" s="3"/>
    </row>
    <row r="11" spans="1:4" s="4" customFormat="1" ht="20.25" customHeight="1" x14ac:dyDescent="0.2">
      <c r="A11" s="69" t="s">
        <v>107</v>
      </c>
      <c r="B11" s="51">
        <f>SUM(B4:B10)</f>
        <v>0</v>
      </c>
      <c r="C11" s="52"/>
      <c r="D11" s="15"/>
    </row>
    <row r="12" spans="1:4" ht="22.5" customHeight="1" x14ac:dyDescent="0.2">
      <c r="A12" s="13"/>
    </row>
    <row r="13" spans="1:4" ht="22.5" customHeight="1" x14ac:dyDescent="0.2"/>
    <row r="14" spans="1:4" ht="22.5" customHeight="1" x14ac:dyDescent="0.2"/>
    <row r="15" spans="1:4" ht="22.5" customHeight="1" x14ac:dyDescent="0.2"/>
    <row r="16" spans="1:4" ht="33" customHeight="1" x14ac:dyDescent="0.2"/>
    <row r="17" ht="34.5" customHeight="1" x14ac:dyDescent="0.2"/>
    <row r="18" ht="38.25" customHeight="1" x14ac:dyDescent="0.2"/>
  </sheetData>
  <protectedRanges>
    <protectedRange password="EC44" sqref="B6 B9:B10" name="Intervallo1"/>
  </protectedRanges>
  <mergeCells count="2">
    <mergeCell ref="B1:C1"/>
    <mergeCell ref="B2:C2"/>
  </mergeCells>
  <pageMargins left="0.27559055118110237" right="0.19685039370078741" top="0.51181102362204722" bottom="0.35433070866141736" header="0.19685039370078741" footer="0.23622047244094491"/>
  <pageSetup paperSize="9" scale="80" orientation="landscape" r:id="rId1"/>
  <headerFooter alignWithMargins="0">
    <oddHeader>&amp;CPRIN 2015</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8CFAB-8053-4D13-B261-F6DFE585F639}">
  <sheetPr>
    <tabColor theme="5" tint="0.39997558519241921"/>
  </sheetPr>
  <dimension ref="A1:D18"/>
  <sheetViews>
    <sheetView zoomScaleNormal="100" zoomScaleSheetLayoutView="70" workbookViewId="0">
      <selection activeCell="C15" sqref="C15"/>
    </sheetView>
  </sheetViews>
  <sheetFormatPr defaultColWidth="8.85546875" defaultRowHeight="12.75" x14ac:dyDescent="0.2"/>
  <cols>
    <col min="1" max="1" width="35.5703125" customWidth="1"/>
    <col min="2" max="2" width="10.28515625" bestFit="1" customWidth="1"/>
    <col min="3" max="3" width="70.85546875" style="1" customWidth="1"/>
    <col min="4" max="4" width="4" customWidth="1"/>
  </cols>
  <sheetData>
    <row r="1" spans="1:4" ht="18" customHeight="1" x14ac:dyDescent="0.2">
      <c r="A1" s="66" t="s">
        <v>50</v>
      </c>
      <c r="B1" s="132" t="s">
        <v>109</v>
      </c>
      <c r="C1" s="133"/>
      <c r="D1" s="15"/>
    </row>
    <row r="2" spans="1:4" ht="18" customHeight="1" x14ac:dyDescent="0.2">
      <c r="A2" s="65" t="s">
        <v>51</v>
      </c>
      <c r="B2" s="132" t="s">
        <v>37</v>
      </c>
      <c r="C2" s="133"/>
      <c r="D2" s="15"/>
    </row>
    <row r="3" spans="1:4" ht="24.75" customHeight="1" x14ac:dyDescent="0.2">
      <c r="A3" s="30" t="s">
        <v>0</v>
      </c>
      <c r="B3" s="26" t="s">
        <v>29</v>
      </c>
      <c r="C3" s="31" t="s">
        <v>1</v>
      </c>
      <c r="D3" s="15"/>
    </row>
    <row r="4" spans="1:4" ht="69" customHeight="1" x14ac:dyDescent="0.2">
      <c r="A4" s="103" t="s">
        <v>71</v>
      </c>
      <c r="B4" s="67"/>
      <c r="C4" s="32" t="s">
        <v>72</v>
      </c>
      <c r="D4" s="15"/>
    </row>
    <row r="5" spans="1:4" ht="51" x14ac:dyDescent="0.2">
      <c r="A5" s="33" t="s">
        <v>68</v>
      </c>
      <c r="B5" s="67"/>
      <c r="C5" s="34" t="s">
        <v>73</v>
      </c>
      <c r="D5" s="15"/>
    </row>
    <row r="6" spans="1:4" s="4" customFormat="1" ht="128.25" customHeight="1" x14ac:dyDescent="0.2">
      <c r="A6" s="33" t="s">
        <v>69</v>
      </c>
      <c r="B6" s="67"/>
      <c r="C6" s="34" t="s">
        <v>100</v>
      </c>
      <c r="D6" s="3"/>
    </row>
    <row r="7" spans="1:4" s="4" customFormat="1" ht="81.75" customHeight="1" x14ac:dyDescent="0.2">
      <c r="A7" s="33" t="s">
        <v>102</v>
      </c>
      <c r="C7" s="34" t="s">
        <v>101</v>
      </c>
      <c r="D7" s="3"/>
    </row>
    <row r="8" spans="1:4" s="4" customFormat="1" ht="63" customHeight="1" x14ac:dyDescent="0.2">
      <c r="A8" s="104" t="s">
        <v>105</v>
      </c>
      <c r="B8" s="68">
        <f>(B4+B5)*15%</f>
        <v>0</v>
      </c>
      <c r="C8" s="34" t="s">
        <v>103</v>
      </c>
      <c r="D8" s="3"/>
    </row>
    <row r="9" spans="1:4" s="4" customFormat="1" ht="44.25" customHeight="1" x14ac:dyDescent="0.2">
      <c r="A9" s="33" t="s">
        <v>70</v>
      </c>
      <c r="B9" s="68"/>
      <c r="C9" s="34" t="s">
        <v>103</v>
      </c>
      <c r="D9" s="3"/>
    </row>
    <row r="10" spans="1:4" s="4" customFormat="1" ht="143.25" customHeight="1" x14ac:dyDescent="0.2">
      <c r="A10" s="33" t="s">
        <v>106</v>
      </c>
      <c r="B10" s="68"/>
      <c r="C10" s="34" t="s">
        <v>104</v>
      </c>
      <c r="D10" s="3"/>
    </row>
    <row r="11" spans="1:4" s="4" customFormat="1" ht="20.25" customHeight="1" x14ac:dyDescent="0.2">
      <c r="A11" s="69" t="s">
        <v>107</v>
      </c>
      <c r="B11" s="51">
        <f>SUM(B4:B10)</f>
        <v>0</v>
      </c>
      <c r="C11" s="52"/>
      <c r="D11" s="15"/>
    </row>
    <row r="12" spans="1:4" ht="22.5" customHeight="1" x14ac:dyDescent="0.2">
      <c r="A12" s="13"/>
    </row>
    <row r="13" spans="1:4" ht="22.5" customHeight="1" x14ac:dyDescent="0.2"/>
    <row r="14" spans="1:4" ht="22.5" customHeight="1" x14ac:dyDescent="0.2"/>
    <row r="15" spans="1:4" ht="22.5" customHeight="1" x14ac:dyDescent="0.2"/>
    <row r="16" spans="1:4" ht="33" customHeight="1" x14ac:dyDescent="0.2"/>
    <row r="17" ht="34.5" customHeight="1" x14ac:dyDescent="0.2"/>
    <row r="18" ht="38.25" customHeight="1" x14ac:dyDescent="0.2"/>
  </sheetData>
  <protectedRanges>
    <protectedRange password="EC44" sqref="B6 B9:B10" name="Intervallo1"/>
  </protectedRanges>
  <mergeCells count="2">
    <mergeCell ref="B1:C1"/>
    <mergeCell ref="B2:C2"/>
  </mergeCells>
  <pageMargins left="0.27559055118110237" right="0.19685039370078741" top="0.51181102362204722" bottom="0.35433070866141736" header="0.19685039370078741" footer="0.23622047244094491"/>
  <pageSetup paperSize="9" scale="80" orientation="landscape" r:id="rId1"/>
  <headerFooter alignWithMargins="0">
    <oddHeader>&amp;CPRIN 2015</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9ADC2-5967-4C2A-BEB6-183922B2027C}">
  <sheetPr>
    <tabColor theme="5" tint="0.39997558519241921"/>
  </sheetPr>
  <dimension ref="A1:D18"/>
  <sheetViews>
    <sheetView zoomScaleNormal="100" zoomScaleSheetLayoutView="70" workbookViewId="0">
      <selection activeCell="H8" sqref="H8"/>
    </sheetView>
  </sheetViews>
  <sheetFormatPr defaultColWidth="8.85546875" defaultRowHeight="12.75" x14ac:dyDescent="0.2"/>
  <cols>
    <col min="1" max="1" width="35.5703125" customWidth="1"/>
    <col min="2" max="2" width="10.28515625" bestFit="1" customWidth="1"/>
    <col min="3" max="3" width="70.85546875" style="1" customWidth="1"/>
    <col min="4" max="4" width="4" customWidth="1"/>
  </cols>
  <sheetData>
    <row r="1" spans="1:4" ht="18" customHeight="1" x14ac:dyDescent="0.2">
      <c r="A1" s="66" t="s">
        <v>50</v>
      </c>
      <c r="B1" s="132" t="s">
        <v>109</v>
      </c>
      <c r="C1" s="133"/>
      <c r="D1" s="15"/>
    </row>
    <row r="2" spans="1:4" ht="18" customHeight="1" x14ac:dyDescent="0.2">
      <c r="A2" s="65" t="s">
        <v>51</v>
      </c>
      <c r="B2" s="132" t="s">
        <v>37</v>
      </c>
      <c r="C2" s="133"/>
      <c r="D2" s="15"/>
    </row>
    <row r="3" spans="1:4" ht="24.75" customHeight="1" x14ac:dyDescent="0.2">
      <c r="A3" s="30" t="s">
        <v>0</v>
      </c>
      <c r="B3" s="26" t="s">
        <v>29</v>
      </c>
      <c r="C3" s="31" t="s">
        <v>1</v>
      </c>
      <c r="D3" s="15"/>
    </row>
    <row r="4" spans="1:4" ht="69" customHeight="1" x14ac:dyDescent="0.2">
      <c r="A4" s="103" t="s">
        <v>71</v>
      </c>
      <c r="B4" s="67"/>
      <c r="C4" s="32" t="s">
        <v>72</v>
      </c>
      <c r="D4" s="15"/>
    </row>
    <row r="5" spans="1:4" ht="51" x14ac:dyDescent="0.2">
      <c r="A5" s="33" t="s">
        <v>68</v>
      </c>
      <c r="B5" s="67"/>
      <c r="C5" s="34" t="s">
        <v>73</v>
      </c>
      <c r="D5" s="15"/>
    </row>
    <row r="6" spans="1:4" s="4" customFormat="1" ht="128.25" customHeight="1" x14ac:dyDescent="0.2">
      <c r="A6" s="33" t="s">
        <v>69</v>
      </c>
      <c r="B6" s="67"/>
      <c r="C6" s="34" t="s">
        <v>100</v>
      </c>
      <c r="D6" s="3"/>
    </row>
    <row r="7" spans="1:4" s="4" customFormat="1" ht="81.75" customHeight="1" x14ac:dyDescent="0.2">
      <c r="A7" s="33" t="s">
        <v>102</v>
      </c>
      <c r="C7" s="34" t="s">
        <v>101</v>
      </c>
      <c r="D7" s="3"/>
    </row>
    <row r="8" spans="1:4" s="4" customFormat="1" ht="63" customHeight="1" x14ac:dyDescent="0.2">
      <c r="A8" s="104" t="s">
        <v>105</v>
      </c>
      <c r="B8" s="68">
        <f>(B4+B5)*15%</f>
        <v>0</v>
      </c>
      <c r="C8" s="34" t="s">
        <v>103</v>
      </c>
      <c r="D8" s="3"/>
    </row>
    <row r="9" spans="1:4" s="4" customFormat="1" ht="44.25" customHeight="1" x14ac:dyDescent="0.2">
      <c r="A9" s="33" t="s">
        <v>70</v>
      </c>
      <c r="B9" s="68"/>
      <c r="C9" s="34" t="s">
        <v>103</v>
      </c>
      <c r="D9" s="3"/>
    </row>
    <row r="10" spans="1:4" s="4" customFormat="1" ht="143.25" customHeight="1" x14ac:dyDescent="0.2">
      <c r="A10" s="33" t="s">
        <v>106</v>
      </c>
      <c r="B10" s="68"/>
      <c r="C10" s="34" t="s">
        <v>104</v>
      </c>
      <c r="D10" s="3"/>
    </row>
    <row r="11" spans="1:4" s="4" customFormat="1" ht="20.25" customHeight="1" x14ac:dyDescent="0.2">
      <c r="A11" s="69" t="s">
        <v>107</v>
      </c>
      <c r="B11" s="51">
        <f>SUM(B4:B10)</f>
        <v>0</v>
      </c>
      <c r="C11" s="52"/>
      <c r="D11" s="15"/>
    </row>
    <row r="12" spans="1:4" ht="22.5" customHeight="1" x14ac:dyDescent="0.2">
      <c r="A12" s="13"/>
    </row>
    <row r="13" spans="1:4" ht="22.5" customHeight="1" x14ac:dyDescent="0.2"/>
    <row r="14" spans="1:4" ht="22.5" customHeight="1" x14ac:dyDescent="0.2"/>
    <row r="15" spans="1:4" ht="22.5" customHeight="1" x14ac:dyDescent="0.2"/>
    <row r="16" spans="1:4" ht="33" customHeight="1" x14ac:dyDescent="0.2"/>
    <row r="17" ht="34.5" customHeight="1" x14ac:dyDescent="0.2"/>
    <row r="18" ht="38.25" customHeight="1" x14ac:dyDescent="0.2"/>
  </sheetData>
  <protectedRanges>
    <protectedRange password="EC44" sqref="B6 B9:B10" name="Intervallo1"/>
  </protectedRanges>
  <mergeCells count="2">
    <mergeCell ref="B1:C1"/>
    <mergeCell ref="B2:C2"/>
  </mergeCells>
  <pageMargins left="0.27559055118110237" right="0.19685039370078741" top="0.51181102362204722" bottom="0.35433070866141736" header="0.19685039370078741" footer="0.23622047244094491"/>
  <pageSetup paperSize="9" scale="80" orientation="landscape" r:id="rId1"/>
  <headerFooter alignWithMargins="0">
    <oddHeader>&amp;CPRIN 2015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5</vt:i4>
      </vt:variant>
    </vt:vector>
  </HeadingPairs>
  <TitlesOfParts>
    <vt:vector size="14" baseType="lpstr">
      <vt:lpstr>BUDGET_IMT</vt:lpstr>
      <vt:lpstr>Calcolo Voce A1_IMT</vt:lpstr>
      <vt:lpstr>Calcolo Voce A2_IMT</vt:lpstr>
      <vt:lpstr>Altre Voci di Spesa_IMT</vt:lpstr>
      <vt:lpstr>BUDGET_Un.Loc.2)</vt:lpstr>
      <vt:lpstr>BUDGET TOTALE PROGETTO</vt:lpstr>
      <vt:lpstr>BUDGET_Un.Loc.3</vt:lpstr>
      <vt:lpstr>BUDGET_Un.Loc.4</vt:lpstr>
      <vt:lpstr>BUDGET_Un.Loc.5</vt:lpstr>
      <vt:lpstr>BUDGET_IMT!Area_stampa</vt:lpstr>
      <vt:lpstr>'BUDGET_Un.Loc.2)'!Area_stampa</vt:lpstr>
      <vt:lpstr>BUDGET_Un.Loc.3!Area_stampa</vt:lpstr>
      <vt:lpstr>BUDGET_Un.Loc.4!Area_stampa</vt:lpstr>
      <vt:lpstr>BUDGET_Un.Loc.5!Area_stampa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bagnato</dc:creator>
  <cp:lastModifiedBy>Valeria Giusti</cp:lastModifiedBy>
  <cp:lastPrinted>2015-12-03T15:40:47Z</cp:lastPrinted>
  <dcterms:created xsi:type="dcterms:W3CDTF">2005-10-14T13:10:30Z</dcterms:created>
  <dcterms:modified xsi:type="dcterms:W3CDTF">2022-11-03T09:11:26Z</dcterms:modified>
</cp:coreProperties>
</file>